
<file path=[Content_Types].xml><?xml version="1.0" encoding="utf-8"?>
<Types xmlns="http://schemas.openxmlformats.org/package/2006/content-types">
  <Override PartName="/xl/ctrlProps/ctrlProp78.xml" ContentType="application/vnd.ms-excel.controlproperties+xml"/>
  <Override PartName="/xl/ctrlProps/ctrlProp96.xml" ContentType="application/vnd.ms-excel.controlproperties+xml"/>
  <Override PartName="/xl/ctrlProps/ctrlProp49.xml" ContentType="application/vnd.ms-excel.controlproperties+xml"/>
  <Override PartName="/xl/styles.xml" ContentType="application/vnd.openxmlformats-officedocument.spreadsheetml.styles+xml"/>
  <Override PartName="/xl/ctrlProps/ctrlProp85.xml" ContentType="application/vnd.ms-excel.controlproperties+xml"/>
  <Override PartName="/xl/ctrlProps/ctrlProp38.xml" ContentType="application/vnd.ms-excel.controlproperties+xml"/>
  <Override PartName="/xl/ctrlProps/ctrlProp67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Override PartName="/xl/ctrlProps/ctrlProp74.xml" ContentType="application/vnd.ms-excel.controlproperties+xml"/>
  <Default Extension="xml" ContentType="application/xml"/>
  <Override PartName="/xl/ctrlProps/ctrlProp81.xml" ContentType="application/vnd.ms-excel.controlproperties+xml"/>
  <Override PartName="/xl/ctrlProps/ctrlProp107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41.xml" ContentType="application/vnd.ms-excel.controlproperties+xml"/>
  <Override PartName="/xl/ctrlProps/ctrlProp23.xml" ContentType="application/vnd.ms-excel.controlproperties+xml"/>
  <Override PartName="/xl/ctrlProps/ctrlProp70.xml" ContentType="application/vnd.ms-excel.controlproperties+xml"/>
  <Override PartName="/xl/ctrlProps/ctrlProp103.xml" ContentType="application/vnd.ms-excel.controlproperties+xml"/>
  <Override PartName="/xl/ctrlProps/ctrlProp114.xml" ContentType="application/vnd.ms-excel.controlproperties+xml"/>
  <Override PartName="/xl/ctrlProps/ctrlProp6.xml" ContentType="application/vnd.ms-excel.controlproperties+xml"/>
  <Override PartName="/xl/ctrlProps/ctrlProp12.xml" ContentType="application/vnd.ms-excel.controlproperties+xml"/>
  <Override PartName="/xl/ctrlProps/ctrlProp30.xml" ContentType="application/vnd.ms-excel.controlproperties+xml"/>
  <Override PartName="/xl/sharedStrings.xml" ContentType="application/vnd.openxmlformats-officedocument.spreadsheetml.sharedStrings+xml"/>
  <Override PartName="/xl/ctrlProps/ctrlProp112.xml" ContentType="application/vnd.ms-excel.controlproperties+xml"/>
  <Override PartName="/xl/ctrlProps/ctrlProp101.xml" ContentType="application/vnd.ms-excel.controlpropertie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99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Default Extension="png" ContentType="image/png"/>
  <Override PartName="/xl/ctrlProps/ctrlProp77.xml" ContentType="application/vnd.ms-excel.controlproperties+xml"/>
  <Override PartName="/xl/ctrlProps/ctrlProp79.xml" ContentType="application/vnd.ms-excel.controlproperties+xml"/>
  <Override PartName="/xl/ctrlProps/ctrlProp97.xml" ContentType="application/vnd.ms-excel.controlproperties+xml"/>
  <Override PartName="/xl/ctrlProps/ctrlProp88.xml" ContentType="application/vnd.ms-excel.controlproperties+xml"/>
  <Override PartName="/xl/ctrlProps/ctrlProp59.xml" ContentType="application/vnd.ms-excel.controlproperties+xml"/>
  <Override PartName="/xl/ctrlProps/ctrlProp68.xml" ContentType="application/vnd.ms-excel.controlproperties+xml"/>
  <Override PartName="/xl/ctrlProps/ctrlProp95.xml" ContentType="application/vnd.ms-excel.controlproperties+xml"/>
  <Override PartName="/xl/ctrlProps/ctrlProp86.xml" ContentType="application/vnd.ms-excel.controlproperties+xml"/>
  <Override PartName="/xl/ctrlProps/ctrlProp28.xml" ContentType="application/vnd.ms-excel.controlproperties+xml"/>
  <Override PartName="/xl/ctrlProps/ctrlProp19.xml" ContentType="application/vnd.ms-excel.controlproperties+xml"/>
  <Override PartName="/xl/ctrlProps/ctrlProp48.xml" ContentType="application/vnd.ms-excel.controlproperties+xml"/>
  <Override PartName="/xl/ctrlProps/ctrlProp39.xml" ContentType="application/vnd.ms-excel.controlproperties+xml"/>
  <Override PartName="/xl/ctrlProps/ctrlProp66.xml" ContentType="application/vnd.ms-excel.controlproperties+xml"/>
  <Override PartName="/xl/ctrlProps/ctrlProp57.xml" ContentType="application/vnd.ms-excel.controlproperties+xml"/>
  <Override PartName="/xl/ctrlProps/ctrlProp75.xml" ContentType="application/vnd.ms-excel.controlproperties+xml"/>
  <Override PartName="/xl/ctrlProps/ctrlProp84.xml" ContentType="application/vnd.ms-excel.controlproperties+xml"/>
  <Override PartName="/xl/ctrlProps/ctrlProp93.xml" ContentType="application/vnd.ms-excel.controlproperties+xml"/>
  <Override PartName="/xl/ctrlProps/ctrlProp37.xml" ContentType="application/vnd.ms-excel.controlproperties+xml"/>
  <Override PartName="/xl/ctrlProps/ctrlProp26.xml" ContentType="application/vnd.ms-excel.controlproperties+xml"/>
  <Override PartName="/xl/ctrlProps/ctrlProp55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ctrlProps/ctrlProp73.xml" ContentType="application/vnd.ms-excel.controlproperties+xml"/>
  <Override PartName="/xl/ctrlProps/ctrlProp64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82.xml" ContentType="application/vnd.ms-excel.controlproperties+xml"/>
  <Override PartName="/xl/ctrlProps/ctrlProp108.xml" ContentType="application/vnd.ms-excel.controlproperties+xml"/>
  <Override PartName="/xl/ctrlProps/ctrlProp9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15.xml" ContentType="application/vnd.ms-excel.controlproperties+xml"/>
  <Override PartName="/xl/ctrlProps/ctrlProp44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xl/ctrlProps/ctrlProp71.xml" ContentType="application/vnd.ms-excel.controlproperties+xml"/>
  <Override PartName="/xl/ctrlProps/ctrlProp62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15.xml" ContentType="application/vnd.ms-excel.controlproperties+xml"/>
  <Override PartName="/xl/ctrlProps/ctrlProp80.xml" ContentType="application/vnd.ms-excel.controlproperties+xml"/>
  <Override PartName="/xl/ctrlProps/ctrlProp106.xml" ContentType="application/vnd.ms-excel.controlproperties+xml"/>
  <Override PartName="/xl/ctrlProps/ctrlProp42.xml" ContentType="application/vnd.ms-excel.controlproperties+xml"/>
  <Override PartName="/xl/ctrlProps/ctrlProp13.xml" ContentType="application/vnd.ms-excel.controlproperties+xml"/>
  <Override PartName="/xl/ctrlProps/ctrlProp2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Override PartName="/xl/ctrlProps/ctrlProp51.xml" ContentType="application/vnd.ms-excel.controlproperties+xml"/>
  <Override PartName="/xl/ctrlProps/ctrlProp60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3.xml" ContentType="application/vnd.ms-excel.controlproperties+xml"/>
  <Override PartName="/xl/ctrlProps/ctrlProp104.xml" ContentType="application/vnd.ms-excel.controlproperties+xml"/>
  <Override PartName="/xl/ctrlProps/ctrlProp20.xml" ContentType="application/vnd.ms-excel.controlproperties+xml"/>
  <Override PartName="/xl/ctrlProps/ctrlProp40.xml" ContentType="application/vnd.ms-excel.controlproperties+xml"/>
  <Override PartName="/xl/ctrlProps/ctrlProp31.xml" ContentType="application/vnd.ms-excel.controlproperties+xml"/>
  <Override PartName="/xl/ctrlProps/ctrlProp11.xml" ContentType="application/vnd.ms-excel.controlproperties+xml"/>
  <Override PartName="/xl/ctrlProps/ctrlProp5.xml" ContentType="application/vnd.ms-excel.controlproperties+xml"/>
  <Override PartName="/xl/ctrlProps/ctrlProp11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87.xml" ContentType="application/vnd.ms-excel.controlproperties+xml"/>
  <Override PartName="/xl/ctrlProps/ctrlProp69.xml" ContentType="application/vnd.ms-excel.controlproperties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29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76.xml" ContentType="application/vnd.ms-excel.controlproperties+xml"/>
  <Override PartName="/xl/ctrlProps/ctrlProp83.xml" ContentType="application/vnd.ms-excel.controlproperties+xml"/>
  <Override PartName="/xl/ctrlProps/ctrlProp36.xml" ContentType="application/vnd.ms-excel.controlproperties+xml"/>
  <Override PartName="/xl/ctrlProps/ctrlProp18.xml" ContentType="application/vnd.ms-excel.controlproperties+xml"/>
  <Override PartName="/xl/ctrlProps/ctrlProp65.xml" ContentType="application/vnd.ms-excel.controlproperties+xml"/>
  <Default Extension="rels" ContentType="application/vnd.openxmlformats-package.relationships+xml"/>
  <Override PartName="/xl/ctrlProps/ctrlProp90.xml" ContentType="application/vnd.ms-excel.controlproperties+xml"/>
  <Override PartName="/xl/ctrlProps/ctrlProp109.xml" ContentType="application/vnd.ms-excel.controlproperties+xml"/>
  <Override PartName="/xl/ctrlProps/ctrlProp43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72.xml" ContentType="application/vnd.ms-excel.controlproperties+xml"/>
  <Override PartName="/xl/ctrlProps/ctrlProp105.xml" ContentType="application/vnd.ms-excel.controlproperties+xml"/>
  <Override PartName="/xl/ctrlProps/ctrlProp50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61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EstaPasta_de_trabalho" defaultThemeVersion="124226"/>
  <bookViews>
    <workbookView xWindow="0" yWindow="0" windowWidth="20490" windowHeight="8340"/>
  </bookViews>
  <sheets>
    <sheet name="Geral" sheetId="1" r:id="rId1"/>
    <sheet name="RSC I" sheetId="2" r:id="rId2"/>
    <sheet name="RSC II" sheetId="3" r:id="rId3"/>
    <sheet name="RSC III" sheetId="4" r:id="rId4"/>
  </sheets>
  <calcPr calcId="124519"/>
</workbook>
</file>

<file path=xl/calcChain.xml><?xml version="1.0" encoding="utf-8"?>
<calcChain xmlns="http://schemas.openxmlformats.org/spreadsheetml/2006/main">
  <c r="I31" i="4"/>
  <c r="E49" i="2" l="1"/>
  <c r="E50" l="1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1"/>
  <c r="K41" i="4"/>
  <c r="J41"/>
  <c r="I40"/>
  <c r="I39"/>
  <c r="I38"/>
  <c r="I37"/>
  <c r="I36"/>
  <c r="I35"/>
  <c r="I34"/>
  <c r="I33"/>
  <c r="I32"/>
  <c r="I30"/>
  <c r="I29"/>
  <c r="I28"/>
  <c r="I27"/>
  <c r="I26"/>
  <c r="I25"/>
  <c r="L25" s="1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L2" s="1"/>
  <c r="I21" i="3"/>
  <c r="L26" i="4" l="1"/>
  <c r="L23"/>
  <c r="L18"/>
  <c r="L15"/>
  <c r="L3"/>
  <c r="K23" i="3"/>
  <c r="J23"/>
  <c r="I22"/>
  <c r="L22" s="1"/>
  <c r="I20"/>
  <c r="L20" s="1"/>
  <c r="I19"/>
  <c r="I18"/>
  <c r="I17"/>
  <c r="I16"/>
  <c r="I15"/>
  <c r="I14"/>
  <c r="I13"/>
  <c r="I12"/>
  <c r="I11"/>
  <c r="I10"/>
  <c r="I9"/>
  <c r="I8"/>
  <c r="I7"/>
  <c r="I6"/>
  <c r="I5"/>
  <c r="I4"/>
  <c r="I3"/>
  <c r="I2"/>
  <c r="K52" i="2"/>
  <c r="J52"/>
  <c r="I51"/>
  <c r="L51" s="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L44" l="1"/>
  <c r="L39"/>
  <c r="L36"/>
  <c r="L28"/>
  <c r="L22"/>
  <c r="L2" i="3"/>
  <c r="L41" i="4"/>
  <c r="H23" i="1" s="1"/>
  <c r="L17" i="3"/>
  <c r="L11"/>
  <c r="L9"/>
  <c r="L7"/>
  <c r="L20" i="2"/>
  <c r="I19"/>
  <c r="I18"/>
  <c r="I17"/>
  <c r="I16"/>
  <c r="I15"/>
  <c r="I14"/>
  <c r="I13"/>
  <c r="I12"/>
  <c r="I11"/>
  <c r="I10"/>
  <c r="I9"/>
  <c r="I8"/>
  <c r="I7"/>
  <c r="I6"/>
  <c r="I5"/>
  <c r="I4"/>
  <c r="I3"/>
  <c r="I2"/>
  <c r="D18" i="1"/>
  <c r="L2" i="2" l="1"/>
  <c r="L52" s="1"/>
  <c r="D23" i="1" s="1"/>
  <c r="L23" i="3"/>
  <c r="F23" i="1" s="1"/>
  <c r="J23" l="1"/>
  <c r="L23" s="1"/>
</calcChain>
</file>

<file path=xl/sharedStrings.xml><?xml version="1.0" encoding="utf-8"?>
<sst xmlns="http://schemas.openxmlformats.org/spreadsheetml/2006/main" count="433" uniqueCount="312">
  <si>
    <t>Apuração da pontuação</t>
  </si>
  <si>
    <t>Reconhecimento de Saberes e Competências - RSC</t>
  </si>
  <si>
    <t>Docente:</t>
  </si>
  <si>
    <t>Lotação:</t>
  </si>
  <si>
    <t>e-mail:</t>
  </si>
  <si>
    <t>Telefone:</t>
  </si>
  <si>
    <t>SIAPE:</t>
  </si>
  <si>
    <t>Titulação:</t>
  </si>
  <si>
    <t>Data de ingresso:</t>
  </si>
  <si>
    <t>RSC pretendido:</t>
  </si>
  <si>
    <t>Graduação</t>
  </si>
  <si>
    <t>Aperfeiçoamento</t>
  </si>
  <si>
    <t>Especialização</t>
  </si>
  <si>
    <t>Mestrado</t>
  </si>
  <si>
    <t>Campus Bagé</t>
  </si>
  <si>
    <t>Campus Camaquã</t>
  </si>
  <si>
    <t>Campus Charqueadas</t>
  </si>
  <si>
    <t>Campus Passo Fundo</t>
  </si>
  <si>
    <t>Campus Pelotas</t>
  </si>
  <si>
    <t>Campus Sapiranga</t>
  </si>
  <si>
    <t>Campus Sapucaia do Sul</t>
  </si>
  <si>
    <t>Campus Venâncio Aires</t>
  </si>
  <si>
    <t>Observação:</t>
  </si>
  <si>
    <t>Dados de identificação</t>
  </si>
  <si>
    <t>RSC I</t>
  </si>
  <si>
    <t>RSC II</t>
  </si>
  <si>
    <t>RSC III</t>
  </si>
  <si>
    <t>Total</t>
  </si>
  <si>
    <t>Apuração</t>
  </si>
  <si>
    <t>Situação final</t>
  </si>
  <si>
    <t>Indicador</t>
  </si>
  <si>
    <t>RSC I - 1</t>
  </si>
  <si>
    <t>RSC I - 2</t>
  </si>
  <si>
    <t>RSC I - 3</t>
  </si>
  <si>
    <t>RSC I - 4</t>
  </si>
  <si>
    <t>RSC I - 5</t>
  </si>
  <si>
    <t>RSC I - 6</t>
  </si>
  <si>
    <t>RSC I - 7</t>
  </si>
  <si>
    <t>RSC I - 8</t>
  </si>
  <si>
    <t>RSC I - 9</t>
  </si>
  <si>
    <t>RSC I - 10</t>
  </si>
  <si>
    <t>RSC I - 11</t>
  </si>
  <si>
    <t>RSC I - 12</t>
  </si>
  <si>
    <t>RSC I - 13</t>
  </si>
  <si>
    <t>RSC I - 14</t>
  </si>
  <si>
    <t>RSC I - 15</t>
  </si>
  <si>
    <t>RSC I - 16</t>
  </si>
  <si>
    <t>RSC I - 17</t>
  </si>
  <si>
    <t>RSC I - 18</t>
  </si>
  <si>
    <t>RSC I - 19</t>
  </si>
  <si>
    <t>RSC I - 20</t>
  </si>
  <si>
    <t>RSC I - 21</t>
  </si>
  <si>
    <t>RSC I - 22</t>
  </si>
  <si>
    <t>RSC I - 23</t>
  </si>
  <si>
    <t>RSC I - 24</t>
  </si>
  <si>
    <t>RSC I - 25</t>
  </si>
  <si>
    <t>RSC I - 26</t>
  </si>
  <si>
    <t>RSC I - 27</t>
  </si>
  <si>
    <t>RSC I - 28</t>
  </si>
  <si>
    <t>RSC I - 29</t>
  </si>
  <si>
    <t>RSC I - 30</t>
  </si>
  <si>
    <t>RSC I - 31</t>
  </si>
  <si>
    <t>RSC I - 32</t>
  </si>
  <si>
    <t>RSC I - 33</t>
  </si>
  <si>
    <t>RSC I - 34</t>
  </si>
  <si>
    <t>RSC I - 35</t>
  </si>
  <si>
    <t>RSC I - 36</t>
  </si>
  <si>
    <t>RSC I - 37</t>
  </si>
  <si>
    <t>RSC I - 38</t>
  </si>
  <si>
    <t>RSC I - 39</t>
  </si>
  <si>
    <t>RSC I - 40</t>
  </si>
  <si>
    <t>RSC I - 41</t>
  </si>
  <si>
    <t>RSC I - 42</t>
  </si>
  <si>
    <t>RSC I - 43</t>
  </si>
  <si>
    <t>RSC I - 44</t>
  </si>
  <si>
    <t>RSC I - 45</t>
  </si>
  <si>
    <t>RSC I - 46</t>
  </si>
  <si>
    <t>RSC I - 47</t>
  </si>
  <si>
    <t>RSC I - 48</t>
  </si>
  <si>
    <t>RSC I - 49</t>
  </si>
  <si>
    <t>RSC I - 50</t>
  </si>
  <si>
    <t>Gestão Escolar (Direção, Assistente de Direção, Gerente)</t>
  </si>
  <si>
    <t>Gestão Escolar (Supervisão, Coordenação, Orientação Educacional)</t>
  </si>
  <si>
    <t>Exercício de Magistério (Educação Infantil, Básica e Superior)</t>
  </si>
  <si>
    <t>Gestão Iniciativa Privada na Área de Atuação (Presidência, Superintendência, Direção, Gerência, Chefia, Supervisão e coordenação em Empresas ou Entidades)</t>
  </si>
  <si>
    <t>Experiência na área de atuação ou formação em nível técnico, administrativo, operacional, comercial ou profissional liberal</t>
  </si>
  <si>
    <t>Participação em Colegiados ou Conselhos de Empresas, Entidades ou Instituições de ensino</t>
  </si>
  <si>
    <t>Atividade em Organizações Sociais e Assistenciais reconhecidas como de utilidade pública ou organização da sociedade civil de interesse público</t>
  </si>
  <si>
    <t>Atividades na função de Instrutor em capacitação ou treinamento em empresas, instituições de ensino ou entidades</t>
  </si>
  <si>
    <t>Atuação como conferencista ou palestrante</t>
  </si>
  <si>
    <t>Participação em conferência, palestra, seminário, simpósio, colóquio, congresso ou similares</t>
  </si>
  <si>
    <t>Avaliação de projetos, protótipos e invenções</t>
  </si>
  <si>
    <t>Participação em comissões e representações institucionais, sindicais e profissionais</t>
  </si>
  <si>
    <t>Produção de material didático e/ou implantação de ambientes de aprendizagem, nas atividades de ensino, pesquisa, extensão e/ou inovação, artigo completo publicado em periódico científico ou apresentação artística em mostras ou similares, na área/subárea do curso</t>
  </si>
  <si>
    <t>Revisão técnica, tradução ou organização de material didático, paradidático em atividades de ensino, pesquisa, extensão e/ou inovação</t>
  </si>
  <si>
    <t>Participação em processos seletivos, em bancas de avaliação acadêmica e/ou de concursos, grupos de trabalho, oficinas institucionais, visitas técnicas com alunos, projetos de interesse institucional de ensino, pesquisa, extensão e/ou inovação, projetos e/ou práticas pedagógicas de reconhecida relevância</t>
  </si>
  <si>
    <t>Participação no desenvolvimento de protótipos, depósitos e/ou registros de propriedade intelectual</t>
  </si>
  <si>
    <t>Prêmios por atividades científicas, artísticas, esportivas e culturais</t>
  </si>
  <si>
    <t>Organização de eventos científicos, tecnológicos, esportivos, sociais, filantrópicos ou culturais</t>
  </si>
  <si>
    <t>Participação em conferência, palestra, seminário, simpósio, colóquio, workshop, congresso ou similares</t>
  </si>
  <si>
    <t>Cursos de aperfeiçoamento com no mínimo 180 horas</t>
  </si>
  <si>
    <t>Programas e/ou cursos de formação inicial e continuada, qualificação e/ou capacitação</t>
  </si>
  <si>
    <t>Proeja FIC</t>
  </si>
  <si>
    <t>Técnico</t>
  </si>
  <si>
    <t>Superior (Bacharelado, Licenciatura e Tecnológico)</t>
  </si>
  <si>
    <t>Pós Graduação lato sensu</t>
  </si>
  <si>
    <t>Pós Graduação Stricto Sensu (Mestrado)</t>
  </si>
  <si>
    <t>Participação como TITULAR em Atividades Regulares previstas em Lei, Estatuto ou Regimento (conselhos, colegiados ou comissões de Ética, CPPD, CPA, ou outras de interesse da Instituição)</t>
  </si>
  <si>
    <t>Participação como SUPLENTE em Atividades Regulares previstas em Lei, Estatuto ou Regimento (conselhos, colegiados ou comissões de Ética, CPPD, CPA, ou outras de interesse da Instituição)</t>
  </si>
  <si>
    <t>Participação como TITULAR em conselhos de classe e profissionais</t>
  </si>
  <si>
    <t>Participação como SUPLENTE em conselhos de classe e profissionais</t>
  </si>
  <si>
    <t>Membro da gestão sindical (presidente, diretor e conselheiro)</t>
  </si>
  <si>
    <t>Participação em Comissão de processo administrativo disciplinar, Sindicância e ético</t>
  </si>
  <si>
    <t>Trabalho Desenvolvido no âmbito do MEC (Cessão)</t>
  </si>
  <si>
    <t>Comissão ou Grupo de trabalho de caráter pedagógico e Núcleos Docentes Estruturantes (NDE)</t>
  </si>
  <si>
    <t>Produção de livros didáticos e paradidáticos</t>
  </si>
  <si>
    <t>Produção de apostilas, manuais técnicos, apresentações, roteiros técnicos, culturais e esportivos e outros instrumentos didáticos</t>
  </si>
  <si>
    <t>Projeto de implantação de ambientes de ensino/aprendizagem, laboratórios, oficinas, estúdios, alas ou áreas para práticas esportivas</t>
  </si>
  <si>
    <t>Cargo de Direção 1</t>
  </si>
  <si>
    <t>Cargo de Direção 2</t>
  </si>
  <si>
    <t>Cargo de Direção 3</t>
  </si>
  <si>
    <t>Cargo de Direção 4</t>
  </si>
  <si>
    <t>Função gratificada ou não gratificada de Coordenação de Área, Curso ou de atividades administrativas nomeadas pelo Reitor ou Diretor de campus</t>
  </si>
  <si>
    <t>Elaboração de provas</t>
  </si>
  <si>
    <t>Revisão de provas</t>
  </si>
  <si>
    <t>Correção de provas</t>
  </si>
  <si>
    <t>Banca de Concurso Público e/ou seleção de professor</t>
  </si>
  <si>
    <t>Bancas para aprovações do programa CERTIFIC e equivalentes</t>
  </si>
  <si>
    <t>TCC de Cursos Técnicos e de Graduação</t>
  </si>
  <si>
    <t>TCC ou Monografia de Curso de Especialização</t>
  </si>
  <si>
    <t>Curso adicional de graduação</t>
  </si>
  <si>
    <t>Descrição</t>
  </si>
  <si>
    <t>mês</t>
  </si>
  <si>
    <t>evento</t>
  </si>
  <si>
    <t>material</t>
  </si>
  <si>
    <t>atividade concluída</t>
  </si>
  <si>
    <t>prêmio</t>
  </si>
  <si>
    <t>Pontuação</t>
  </si>
  <si>
    <t>Unidade</t>
  </si>
  <si>
    <t>Limite</t>
  </si>
  <si>
    <t>curso concluído</t>
  </si>
  <si>
    <t>processo</t>
  </si>
  <si>
    <t>livro</t>
  </si>
  <si>
    <t>Projeto aprovado</t>
  </si>
  <si>
    <t>Mês</t>
  </si>
  <si>
    <t>Concurso/processo seletivo</t>
  </si>
  <si>
    <t>prova</t>
  </si>
  <si>
    <t>banca</t>
  </si>
  <si>
    <t>curso</t>
  </si>
  <si>
    <t>Dimensão I</t>
  </si>
  <si>
    <t>D</t>
  </si>
  <si>
    <t>Peso</t>
  </si>
  <si>
    <t>Pontos</t>
  </si>
  <si>
    <t>Qtd</t>
  </si>
  <si>
    <t>Ctrl</t>
  </si>
  <si>
    <t>Dim. II</t>
  </si>
  <si>
    <t>Dimensão III</t>
  </si>
  <si>
    <t>Dimensão IV</t>
  </si>
  <si>
    <t>Dimensão V</t>
  </si>
  <si>
    <t>Dimensão VI</t>
  </si>
  <si>
    <t>Dimensão VII</t>
  </si>
  <si>
    <t>VIII</t>
  </si>
  <si>
    <t>TOTAIS</t>
  </si>
  <si>
    <t>RSC II - 1</t>
  </si>
  <si>
    <t>RSC II - 2</t>
  </si>
  <si>
    <t>RSC II - 3</t>
  </si>
  <si>
    <t>RSC II - 4</t>
  </si>
  <si>
    <t>RSC II - 5</t>
  </si>
  <si>
    <t>RSC II - 6</t>
  </si>
  <si>
    <t>RSC II - 7</t>
  </si>
  <si>
    <t>RSC II - 8</t>
  </si>
  <si>
    <t>RSC II - 9</t>
  </si>
  <si>
    <t>RSC II - 10</t>
  </si>
  <si>
    <t>RSC II - 11</t>
  </si>
  <si>
    <t>RSC II - 12</t>
  </si>
  <si>
    <t>RSC II - 13</t>
  </si>
  <si>
    <t>RSC II - 14</t>
  </si>
  <si>
    <t>RSC II - 15</t>
  </si>
  <si>
    <t>RSC II - 16</t>
  </si>
  <si>
    <t>RSC II - 17</t>
  </si>
  <si>
    <t>RSC II - 18</t>
  </si>
  <si>
    <t>RSC II - 19</t>
  </si>
  <si>
    <t>RSC II - 20</t>
  </si>
  <si>
    <t>RSC II - 21</t>
  </si>
  <si>
    <t>Orientação ou coorientação de TCC de cursos técnicos</t>
  </si>
  <si>
    <t>Orientação ou coorientação de TCC de cursos de graduação</t>
  </si>
  <si>
    <t>Orientação ou coorientação de TCC ou Monografia de especialização</t>
  </si>
  <si>
    <t>Orientação de estudantes em atividades de ensino, pesquisa e extensão</t>
  </si>
  <si>
    <t>Orientação ou supervisão de estágios curriculares, obrigatório ou não</t>
  </si>
  <si>
    <t>orientação concluída</t>
  </si>
  <si>
    <t>Propriedade intelectual (patente, registro)</t>
  </si>
  <si>
    <t>Produto ou processo não patenteado, protótipo, software não registrado e similares</t>
  </si>
  <si>
    <t>patente ou registro</t>
  </si>
  <si>
    <t>desenvolvi-mento concluído</t>
  </si>
  <si>
    <t>Participação em comissões, grupos de trabalho, ministrante de oficina, estabelecidos institucionalmente.</t>
  </si>
  <si>
    <t>Participação em núcleo de inovação tecnológica ou atividades correlatas</t>
  </si>
  <si>
    <t>Dim. III</t>
  </si>
  <si>
    <t>Coordenação de projetos de pesquisa, inovação tecnológica e extensão na própria instituição</t>
  </si>
  <si>
    <t>Participação como executor de projeto de pesquisa, inovação tecnológica e extensão na própria instituição</t>
  </si>
  <si>
    <t>Participação em projetos de pesquisa, inovação tecnológica e extensão na própria instituição</t>
  </si>
  <si>
    <t>Orientação e supervisão ao corpo docente e/ou discente nos aspectos pedagógicos, de saúde e de assistência social</t>
  </si>
  <si>
    <t>Participação, como membro dos órgãos deliberativos do Instituto, bem como em comissões instituídas pelo Ministério de Educação.</t>
  </si>
  <si>
    <t>Atuação nos processos de ensino, pesquisa e extensão e as inerentes ao exercício de direção, assessoramento, chefia, coordenação e assistência na própria instituição, nos diversos níveis e modalidades de educação</t>
  </si>
  <si>
    <t>projeto</t>
  </si>
  <si>
    <t>Dim. V</t>
  </si>
  <si>
    <t>Coordenação de Projetos Integradores</t>
  </si>
  <si>
    <t>Participação em Projetos Integradores</t>
  </si>
  <si>
    <t>Conferencista/palestrante</t>
  </si>
  <si>
    <t>Projeto</t>
  </si>
  <si>
    <t>Evento</t>
  </si>
  <si>
    <t>Dim. VI</t>
  </si>
  <si>
    <t>VII</t>
  </si>
  <si>
    <t>Participação na organização de eventos</t>
  </si>
  <si>
    <t>Participação na organização de palestra/conferência</t>
  </si>
  <si>
    <t>Curso de especialização</t>
  </si>
  <si>
    <t>RSC III - 1</t>
  </si>
  <si>
    <t>RSC III - 2</t>
  </si>
  <si>
    <t>RSC III - 3</t>
  </si>
  <si>
    <t>RSC III - 4</t>
  </si>
  <si>
    <t>RSC III - 5</t>
  </si>
  <si>
    <t>RSC III - 6</t>
  </si>
  <si>
    <t>RSC III - 7</t>
  </si>
  <si>
    <t>RSC III - 8</t>
  </si>
  <si>
    <t>RSC III - 9</t>
  </si>
  <si>
    <t>RSC III - 10</t>
  </si>
  <si>
    <t>RSC III - 11</t>
  </si>
  <si>
    <t>RSC III - 12</t>
  </si>
  <si>
    <t>RSC III - 13</t>
  </si>
  <si>
    <t>RSC III - 14</t>
  </si>
  <si>
    <t>RSC III - 15</t>
  </si>
  <si>
    <t>RSC III - 16</t>
  </si>
  <si>
    <t>RSC III - 17</t>
  </si>
  <si>
    <t>RSC III - 18</t>
  </si>
  <si>
    <t>RSC III - 19</t>
  </si>
  <si>
    <t>RSC III - 20</t>
  </si>
  <si>
    <t>RSC III - 21</t>
  </si>
  <si>
    <t>RSC III - 22</t>
  </si>
  <si>
    <t>RSC III - 23</t>
  </si>
  <si>
    <t>RSC III - 24</t>
  </si>
  <si>
    <t>RSC III - 25</t>
  </si>
  <si>
    <t>RSC III - 26</t>
  </si>
  <si>
    <t>RSC III - 27</t>
  </si>
  <si>
    <t>RSC III - 28</t>
  </si>
  <si>
    <t>RSC III - 29</t>
  </si>
  <si>
    <t>RSC III - 30</t>
  </si>
  <si>
    <t>RSC III - 31</t>
  </si>
  <si>
    <t>RSC III - 32</t>
  </si>
  <si>
    <t>RSC III - 33</t>
  </si>
  <si>
    <t>RSC III - 34</t>
  </si>
  <si>
    <t>RSC III - 35</t>
  </si>
  <si>
    <t>RSC III - 36</t>
  </si>
  <si>
    <t>RSC III - 37</t>
  </si>
  <si>
    <t>RSC III - 38</t>
  </si>
  <si>
    <t>RSC III - 39</t>
  </si>
  <si>
    <t>Contratos de transferência de tecnologia e licenciamento</t>
  </si>
  <si>
    <t>contrato ou licenciamento</t>
  </si>
  <si>
    <t>D. I</t>
  </si>
  <si>
    <t>Dimensão II</t>
  </si>
  <si>
    <t>Coordenação de elaboração de Projetos Pedagógicos de novos Cursos</t>
  </si>
  <si>
    <t>Participação em comissão de elaboração de PPC de curso de Pós-graduação</t>
  </si>
  <si>
    <t>Participação em comissão de elaboração de PPC de curso de Graduação</t>
  </si>
  <si>
    <t>Participação em comissão de elaboração de PPC de curso Técnicos</t>
  </si>
  <si>
    <t>Participação em comissão de elaboração de PPC de curso FIC</t>
  </si>
  <si>
    <t>Participação em comissão de reformulação de PPC de curso de Pós-graduação</t>
  </si>
  <si>
    <t>Participação em comissão de reformulação de PPC de curso de Graduação</t>
  </si>
  <si>
    <t>Participação em comissão de reformulação de PPC de curso Técnicos</t>
  </si>
  <si>
    <t>Participação em comissão de reformulação de PPC de curso FIC</t>
  </si>
  <si>
    <t>PPC</t>
  </si>
  <si>
    <t>Captação de recursos em projetos de pesquisa, inovação tecnológica e extensão na própria instituição</t>
  </si>
  <si>
    <t>Coordenação de núcleo de inovação tecnológica</t>
  </si>
  <si>
    <t>Coordenação de programas, projetos e cursos de extensão</t>
  </si>
  <si>
    <t>Captação de recursos em projetos de pesquisa, inovação tecnológica e extensão em parceria com outras instituições</t>
  </si>
  <si>
    <t>Coordenação de projetos de pesquisa e inovação tecnológica em parceria com outras instituições</t>
  </si>
  <si>
    <t>Coordenação ou participação em equipe visando a implantação de unidades de ensino</t>
  </si>
  <si>
    <t>Participação em projetos de pesquisa e inovação tecnológica em parceria com outras instituições</t>
  </si>
  <si>
    <t>Liderança de grupo de pesquisa</t>
  </si>
  <si>
    <t>Trabalhos técnicos</t>
  </si>
  <si>
    <t>Consultorias a órgãos Internacionais e/ou Nacionais especializados de gestão científica, tecnológica ou cultural ou consultorias técnicas prestadas a órgãos públicos e privados</t>
  </si>
  <si>
    <t>consultoria realizada</t>
  </si>
  <si>
    <r>
      <t xml:space="preserve">Curso </t>
    </r>
    <r>
      <rPr>
        <i/>
        <sz val="10"/>
        <color rgb="FF000000"/>
        <rFont val="Arial"/>
        <family val="2"/>
      </rPr>
      <t>Stricto Sensu</t>
    </r>
  </si>
  <si>
    <t>VI</t>
  </si>
  <si>
    <t xml:space="preserve">Publicação de livro especializado </t>
  </si>
  <si>
    <t>Publicação de capítulo de livro especializado</t>
  </si>
  <si>
    <t>Tradutor de livro especializado</t>
  </si>
  <si>
    <t>Revisor técnico de livro especializado</t>
  </si>
  <si>
    <t>Publicação de artigo em revista indexada</t>
  </si>
  <si>
    <t>Publicação de artigo em revista não indexada</t>
  </si>
  <si>
    <t>Publicação de relatório de pesquisa interno</t>
  </si>
  <si>
    <t>Apresentação ou publicação de trabalho de pesquisa em evento internacional</t>
  </si>
  <si>
    <t>Apresentação ou publicação de trabalho de pesquisa em evento nacional</t>
  </si>
  <si>
    <t xml:space="preserve">Contemplado com programa em edital de extensão de agências de fomento </t>
  </si>
  <si>
    <t>Contemplado com projeto em edital de extensão de agências de fomento</t>
  </si>
  <si>
    <t>Coordenação e/ou participação em ações de extensão (visitas, eventos externos, parcerias, ações sociais ou outros similares)</t>
  </si>
  <si>
    <t>Participação como membro de projeto de extensão</t>
  </si>
  <si>
    <t>Ministrante de unidade curricular, disciplina de curso de extensão e/ou palestras</t>
  </si>
  <si>
    <t>artigo</t>
  </si>
  <si>
    <t>relatório</t>
  </si>
  <si>
    <t>trabalho</t>
  </si>
  <si>
    <t>edital</t>
  </si>
  <si>
    <t>participação</t>
  </si>
  <si>
    <t>Disciplina/palestra</t>
  </si>
  <si>
    <t>MINISTÉRIO DA EDUCAÇÃO</t>
  </si>
  <si>
    <t>INSTITUTO FEDERAL DE EDUCAÇÃO, CIÊNCIA E TECNOLOGIA SUL-RIO-GRANDENSE</t>
  </si>
  <si>
    <t>Versão 1.1</t>
  </si>
  <si>
    <t>Campus Santana do Livramento</t>
  </si>
  <si>
    <t>Campus Gravataí</t>
  </si>
  <si>
    <t>Campus Jaguarão</t>
  </si>
  <si>
    <t>Campus Lajeado</t>
  </si>
  <si>
    <t>Campus Novo Hamburgo</t>
  </si>
  <si>
    <t>Campus Pelotas - Visconde da Graça</t>
  </si>
  <si>
    <t>Publicada em 23/07/2014</t>
  </si>
  <si>
    <t>Versão revista e atualizada em 23/07/2014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</si>
</sst>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sz val="8"/>
      <color rgb="FFFFFF00"/>
      <name val="Arial"/>
      <family val="2"/>
    </font>
    <font>
      <sz val="11"/>
      <color rgb="FFFFFF00"/>
      <name val="Arial"/>
      <family val="2"/>
    </font>
    <font>
      <b/>
      <sz val="2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i/>
      <sz val="10"/>
      <color rgb="FF000000"/>
      <name val="Arial"/>
      <family val="2"/>
    </font>
    <font>
      <sz val="10"/>
      <color rgb="FFFF0000"/>
      <name val="Arial"/>
      <family val="2"/>
    </font>
    <font>
      <sz val="8"/>
      <color theme="3" tint="-0.499984740745262"/>
      <name val="Arial"/>
      <family val="2"/>
    </font>
    <font>
      <sz val="6"/>
      <color theme="3" tint="-0.499984740745262"/>
      <name val="Arial"/>
      <family val="2"/>
    </font>
    <font>
      <b/>
      <sz val="20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sz val="6"/>
      <color theme="1"/>
      <name val="Arial"/>
      <family val="2"/>
    </font>
    <font>
      <sz val="6"/>
      <color theme="3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0" xfId="0" applyAlignment="1"/>
    <xf numFmtId="0" fontId="0" fillId="2" borderId="1" xfId="0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textRotation="9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/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3" fillId="3" borderId="8" xfId="0" applyFont="1" applyFill="1" applyBorder="1"/>
    <xf numFmtId="0" fontId="3" fillId="3" borderId="0" xfId="0" applyFont="1" applyFill="1" applyBorder="1"/>
    <xf numFmtId="0" fontId="3" fillId="3" borderId="9" xfId="0" applyFont="1" applyFill="1" applyBorder="1"/>
    <xf numFmtId="0" fontId="10" fillId="3" borderId="0" xfId="0" applyFont="1" applyFill="1" applyBorder="1" applyAlignment="1">
      <alignment horizontal="center"/>
    </xf>
    <xf numFmtId="0" fontId="3" fillId="3" borderId="5" xfId="0" applyFont="1" applyFill="1" applyBorder="1"/>
    <xf numFmtId="0" fontId="2" fillId="3" borderId="6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4" fillId="3" borderId="8" xfId="0" applyFont="1" applyFill="1" applyBorder="1"/>
    <xf numFmtId="0" fontId="15" fillId="3" borderId="0" xfId="0" applyFont="1" applyFill="1" applyBorder="1"/>
    <xf numFmtId="0" fontId="4" fillId="3" borderId="0" xfId="0" applyFont="1" applyFill="1" applyBorder="1"/>
    <xf numFmtId="0" fontId="4" fillId="3" borderId="9" xfId="0" applyFont="1" applyFill="1" applyBorder="1"/>
    <xf numFmtId="0" fontId="4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6" fillId="3" borderId="2" xfId="0" applyFont="1" applyFill="1" applyBorder="1" applyProtection="1">
      <protection locked="0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15" fillId="3" borderId="0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19" fillId="3" borderId="0" xfId="0" applyFont="1" applyFill="1"/>
    <xf numFmtId="2" fontId="5" fillId="3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 applyProtection="1">
      <alignment vertical="center"/>
    </xf>
    <xf numFmtId="0" fontId="22" fillId="0" borderId="1" xfId="1" applyFont="1" applyFill="1" applyBorder="1" applyAlignment="1"/>
    <xf numFmtId="0" fontId="18" fillId="3" borderId="5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20" fillId="3" borderId="0" xfId="0" applyFont="1" applyFill="1" applyBorder="1" applyAlignment="1">
      <alignment horizontal="right" vertical="center"/>
    </xf>
    <xf numFmtId="0" fontId="16" fillId="3" borderId="0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textRotation="90"/>
    </xf>
    <xf numFmtId="0" fontId="1" fillId="3" borderId="9" xfId="0" applyFont="1" applyFill="1" applyBorder="1" applyAlignment="1">
      <alignment horizontal="center" vertical="center" textRotation="90"/>
    </xf>
    <xf numFmtId="2" fontId="7" fillId="3" borderId="2" xfId="0" applyNumberFormat="1" applyFont="1" applyFill="1" applyBorder="1" applyAlignment="1">
      <alignment horizontal="left"/>
    </xf>
    <xf numFmtId="2" fontId="7" fillId="3" borderId="3" xfId="0" applyNumberFormat="1" applyFont="1" applyFill="1" applyBorder="1" applyAlignment="1">
      <alignment horizontal="left"/>
    </xf>
    <xf numFmtId="2" fontId="7" fillId="3" borderId="4" xfId="0" applyNumberFormat="1" applyFont="1" applyFill="1" applyBorder="1" applyAlignment="1">
      <alignment horizontal="left"/>
    </xf>
    <xf numFmtId="0" fontId="3" fillId="3" borderId="0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textRotation="90"/>
    </xf>
    <xf numFmtId="0" fontId="1" fillId="3" borderId="9" xfId="0" applyFont="1" applyFill="1" applyBorder="1" applyAlignment="1">
      <alignment vertical="center" textRotation="90"/>
    </xf>
    <xf numFmtId="0" fontId="16" fillId="3" borderId="6" xfId="0" applyFont="1" applyFill="1" applyBorder="1" applyAlignment="1">
      <alignment horizontal="right" vertical="center"/>
    </xf>
    <xf numFmtId="0" fontId="0" fillId="0" borderId="13" xfId="0" applyBorder="1" applyAlignment="1">
      <alignment vertical="center" textRotation="90"/>
    </xf>
    <xf numFmtId="0" fontId="0" fillId="0" borderId="14" xfId="0" applyBorder="1" applyAlignment="1">
      <alignment vertical="center" textRotation="90"/>
    </xf>
    <xf numFmtId="0" fontId="0" fillId="0" borderId="15" xfId="0" applyBorder="1" applyAlignment="1">
      <alignment vertical="center" textRotation="9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 textRotation="90"/>
    </xf>
    <xf numFmtId="0" fontId="0" fillId="2" borderId="14" xfId="0" applyFill="1" applyBorder="1" applyAlignment="1">
      <alignment horizontal="center" vertical="center" textRotation="90"/>
    </xf>
    <xf numFmtId="0" fontId="0" fillId="2" borderId="15" xfId="0" applyFill="1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textRotation="90"/>
    </xf>
    <xf numFmtId="0" fontId="0" fillId="0" borderId="14" xfId="0" applyFill="1" applyBorder="1" applyAlignment="1">
      <alignment horizontal="center" vertical="center" textRotation="90"/>
    </xf>
    <xf numFmtId="0" fontId="0" fillId="0" borderId="15" xfId="0" applyFill="1" applyBorder="1" applyAlignment="1">
      <alignment horizontal="center" vertical="center" textRotation="90"/>
    </xf>
  </cellXfs>
  <cellStyles count="2">
    <cellStyle name="Normal" xfId="0" builtinId="0"/>
    <cellStyle name="Normal_Plan1" xfId="1"/>
  </cellStyles>
  <dxfs count="2">
    <dxf>
      <font>
        <color theme="3"/>
      </font>
      <fill>
        <patternFill>
          <bgColor rgb="FFFFFF00"/>
        </patternFill>
      </fill>
    </dxf>
    <dxf>
      <font>
        <b/>
        <i val="0"/>
        <color theme="3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checked="Checked" firstButton="1" fmlaLink="$K$16" lockText="1"/>
</file>

<file path=xl/ctrlProps/ctrlProp10.xml><?xml version="1.0" encoding="utf-8"?>
<formControlPr xmlns="http://schemas.microsoft.com/office/spreadsheetml/2009/9/main" objectType="Spin" dx="16" fmlaLink="$U$7" max="60" page="10" val="0"/>
</file>

<file path=xl/ctrlProps/ctrlProp100.xml><?xml version="1.0" encoding="utf-8"?>
<formControlPr xmlns="http://schemas.microsoft.com/office/spreadsheetml/2009/9/main" objectType="Spin" dx="16" fmlaLink="$E$26" max="5" page="10" val="0"/>
</file>

<file path=xl/ctrlProps/ctrlProp101.xml><?xml version="1.0" encoding="utf-8"?>
<formControlPr xmlns="http://schemas.microsoft.com/office/spreadsheetml/2009/9/main" objectType="Spin" dx="16" fmlaLink="$E$4" max="4" page="10" val="0"/>
</file>

<file path=xl/ctrlProps/ctrlProp102.xml><?xml version="1.0" encoding="utf-8"?>
<formControlPr xmlns="http://schemas.microsoft.com/office/spreadsheetml/2009/9/main" objectType="Spin" dx="16" fmlaLink="$E$27" max="5" page="10" val="0"/>
</file>

<file path=xl/ctrlProps/ctrlProp103.xml><?xml version="1.0" encoding="utf-8"?>
<formControlPr xmlns="http://schemas.microsoft.com/office/spreadsheetml/2009/9/main" objectType="Spin" dx="16" fmlaLink="$E$28" max="10" page="10" val="0"/>
</file>

<file path=xl/ctrlProps/ctrlProp104.xml><?xml version="1.0" encoding="utf-8"?>
<formControlPr xmlns="http://schemas.microsoft.com/office/spreadsheetml/2009/9/main" objectType="Spin" dx="16" fmlaLink="$E$29" max="10" page="10" val="0"/>
</file>

<file path=xl/ctrlProps/ctrlProp105.xml><?xml version="1.0" encoding="utf-8"?>
<formControlPr xmlns="http://schemas.microsoft.com/office/spreadsheetml/2009/9/main" objectType="Spin" dx="16" fmlaLink="$E$30" max="5" page="10" val="0"/>
</file>

<file path=xl/ctrlProps/ctrlProp106.xml><?xml version="1.0" encoding="utf-8"?>
<formControlPr xmlns="http://schemas.microsoft.com/office/spreadsheetml/2009/9/main" objectType="Spin" dx="16" fmlaLink="$E$31" max="2" page="10" val="0"/>
</file>

<file path=xl/ctrlProps/ctrlProp107.xml><?xml version="1.0" encoding="utf-8"?>
<formControlPr xmlns="http://schemas.microsoft.com/office/spreadsheetml/2009/9/main" objectType="Spin" dx="16" fmlaLink="$E$32" max="10" page="10" val="0"/>
</file>

<file path=xl/ctrlProps/ctrlProp108.xml><?xml version="1.0" encoding="utf-8"?>
<formControlPr xmlns="http://schemas.microsoft.com/office/spreadsheetml/2009/9/main" objectType="Spin" dx="16" fmlaLink="$E$33" max="10" page="10" val="0"/>
</file>

<file path=xl/ctrlProps/ctrlProp109.xml><?xml version="1.0" encoding="utf-8"?>
<formControlPr xmlns="http://schemas.microsoft.com/office/spreadsheetml/2009/9/main" objectType="Spin" dx="16" fmlaLink="$E$34" max="5" page="10" val="0"/>
</file>

<file path=xl/ctrlProps/ctrlProp11.xml><?xml version="1.0" encoding="utf-8"?>
<formControlPr xmlns="http://schemas.microsoft.com/office/spreadsheetml/2009/9/main" objectType="Spin" dx="16" fmlaLink="$U$8" max="60" page="10" val="0"/>
</file>

<file path=xl/ctrlProps/ctrlProp110.xml><?xml version="1.0" encoding="utf-8"?>
<formControlPr xmlns="http://schemas.microsoft.com/office/spreadsheetml/2009/9/main" objectType="Spin" dx="16" fmlaLink="$E$35" max="10" page="10" val="0"/>
</file>

<file path=xl/ctrlProps/ctrlProp111.xml><?xml version="1.0" encoding="utf-8"?>
<formControlPr xmlns="http://schemas.microsoft.com/office/spreadsheetml/2009/9/main" objectType="Spin" dx="16" fmlaLink="$E$36" max="4" page="10" val="0"/>
</file>

<file path=xl/ctrlProps/ctrlProp112.xml><?xml version="1.0" encoding="utf-8"?>
<formControlPr xmlns="http://schemas.microsoft.com/office/spreadsheetml/2009/9/main" objectType="Spin" dx="16" fmlaLink="$E$37" max="4" page="10" val="0"/>
</file>

<file path=xl/ctrlProps/ctrlProp113.xml><?xml version="1.0" encoding="utf-8"?>
<formControlPr xmlns="http://schemas.microsoft.com/office/spreadsheetml/2009/9/main" objectType="Spin" dx="16" fmlaLink="$E$38" max="20" page="10" val="0"/>
</file>

<file path=xl/ctrlProps/ctrlProp114.xml><?xml version="1.0" encoding="utf-8"?>
<formControlPr xmlns="http://schemas.microsoft.com/office/spreadsheetml/2009/9/main" objectType="Spin" dx="16" fmlaLink="$E$39" max="8" page="10" val="0"/>
</file>

<file path=xl/ctrlProps/ctrlProp115.xml><?xml version="1.0" encoding="utf-8"?>
<formControlPr xmlns="http://schemas.microsoft.com/office/spreadsheetml/2009/9/main" objectType="Spin" dx="16" fmlaLink="$E$40" max="8" page="10" val="0"/>
</file>

<file path=xl/ctrlProps/ctrlProp12.xml><?xml version="1.0" encoding="utf-8"?>
<formControlPr xmlns="http://schemas.microsoft.com/office/spreadsheetml/2009/9/main" objectType="Spin" dx="16" fmlaLink="$U$9" max="60" page="10" val="0"/>
</file>

<file path=xl/ctrlProps/ctrlProp13.xml><?xml version="1.0" encoding="utf-8"?>
<formControlPr xmlns="http://schemas.microsoft.com/office/spreadsheetml/2009/9/main" objectType="Spin" dx="16" fmlaLink="$U$10" max="25" page="10" val="0"/>
</file>

<file path=xl/ctrlProps/ctrlProp14.xml><?xml version="1.0" encoding="utf-8"?>
<formControlPr xmlns="http://schemas.microsoft.com/office/spreadsheetml/2009/9/main" objectType="Spin" dx="16" fmlaLink="$U$11" max="60" page="10" val="0"/>
</file>

<file path=xl/ctrlProps/ctrlProp15.xml><?xml version="1.0" encoding="utf-8"?>
<formControlPr xmlns="http://schemas.microsoft.com/office/spreadsheetml/2009/9/main" objectType="Spin" dx="16" fmlaLink="$U$12" max="10" page="10" val="0"/>
</file>

<file path=xl/ctrlProps/ctrlProp16.xml><?xml version="1.0" encoding="utf-8"?>
<formControlPr xmlns="http://schemas.microsoft.com/office/spreadsheetml/2009/9/main" objectType="Spin" dx="16" fmlaLink="$U$13" max="60" page="10" val="0"/>
</file>

<file path=xl/ctrlProps/ctrlProp17.xml><?xml version="1.0" encoding="utf-8"?>
<formControlPr xmlns="http://schemas.microsoft.com/office/spreadsheetml/2009/9/main" objectType="Spin" dx="16" fmlaLink="$U$14" max="10" page="10" val="0"/>
</file>

<file path=xl/ctrlProps/ctrlProp18.xml><?xml version="1.0" encoding="utf-8"?>
<formControlPr xmlns="http://schemas.microsoft.com/office/spreadsheetml/2009/9/main" objectType="Spin" dx="16" fmlaLink="$U$15" max="20" page="10" val="0"/>
</file>

<file path=xl/ctrlProps/ctrlProp19.xml><?xml version="1.0" encoding="utf-8"?>
<formControlPr xmlns="http://schemas.microsoft.com/office/spreadsheetml/2009/9/main" objectType="Spin" dx="16" fmlaLink="$U$16" max="10" page="10" val="0"/>
</file>

<file path=xl/ctrlProps/ctrlProp2.xml><?xml version="1.0" encoding="utf-8"?>
<formControlPr xmlns="http://schemas.microsoft.com/office/spreadsheetml/2009/9/main" objectType="Radio" lockText="1"/>
</file>

<file path=xl/ctrlProps/ctrlProp20.xml><?xml version="1.0" encoding="utf-8"?>
<formControlPr xmlns="http://schemas.microsoft.com/office/spreadsheetml/2009/9/main" objectType="Spin" dx="16" fmlaLink="$U$17" max="2" page="10" val="0"/>
</file>

<file path=xl/ctrlProps/ctrlProp21.xml><?xml version="1.0" encoding="utf-8"?>
<formControlPr xmlns="http://schemas.microsoft.com/office/spreadsheetml/2009/9/main" objectType="Spin" dx="16" fmlaLink="$U$18" max="2" page="10" val="0"/>
</file>

<file path=xl/ctrlProps/ctrlProp22.xml><?xml version="1.0" encoding="utf-8"?>
<formControlPr xmlns="http://schemas.microsoft.com/office/spreadsheetml/2009/9/main" objectType="Spin" dx="16" fmlaLink="$U$19" max="5" page="10" val="0"/>
</file>

<file path=xl/ctrlProps/ctrlProp23.xml><?xml version="1.0" encoding="utf-8"?>
<formControlPr xmlns="http://schemas.microsoft.com/office/spreadsheetml/2009/9/main" objectType="Spin" dx="16" fmlaLink="$U$20" max="40" page="10" val="0"/>
</file>

<file path=xl/ctrlProps/ctrlProp24.xml><?xml version="1.0" encoding="utf-8"?>
<formControlPr xmlns="http://schemas.microsoft.com/office/spreadsheetml/2009/9/main" objectType="Spin" dx="16" fmlaLink="$U$21" max="10" page="10" val="0"/>
</file>

<file path=xl/ctrlProps/ctrlProp25.xml><?xml version="1.0" encoding="utf-8"?>
<formControlPr xmlns="http://schemas.microsoft.com/office/spreadsheetml/2009/9/main" objectType="Spin" dx="16" fmlaLink="$U$22" max="100" page="10" val="0"/>
</file>

<file path=xl/ctrlProps/ctrlProp26.xml><?xml version="1.0" encoding="utf-8"?>
<formControlPr xmlns="http://schemas.microsoft.com/office/spreadsheetml/2009/9/main" objectType="Spin" dx="16" fmlaLink="$U$23" max="100" page="10" val="0"/>
</file>

<file path=xl/ctrlProps/ctrlProp27.xml><?xml version="1.0" encoding="utf-8"?>
<formControlPr xmlns="http://schemas.microsoft.com/office/spreadsheetml/2009/9/main" objectType="Spin" dx="16" fmlaLink="$U$24" max="100" page="10" val="0"/>
</file>

<file path=xl/ctrlProps/ctrlProp28.xml><?xml version="1.0" encoding="utf-8"?>
<formControlPr xmlns="http://schemas.microsoft.com/office/spreadsheetml/2009/9/main" objectType="Spin" dx="16" fmlaLink="$U$25" max="100" page="10" val="0"/>
</file>

<file path=xl/ctrlProps/ctrlProp29.xml><?xml version="1.0" encoding="utf-8"?>
<formControlPr xmlns="http://schemas.microsoft.com/office/spreadsheetml/2009/9/main" objectType="Spin" dx="16" fmlaLink="$U$26" max="100" page="10" val="0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Spin" dx="16" fmlaLink="$U$27" max="100" page="10" val="0"/>
</file>

<file path=xl/ctrlProps/ctrlProp31.xml><?xml version="1.0" encoding="utf-8"?>
<formControlPr xmlns="http://schemas.microsoft.com/office/spreadsheetml/2009/9/main" objectType="Spin" dx="16" fmlaLink="$U$4" max="60" page="10" val="0"/>
</file>

<file path=xl/ctrlProps/ctrlProp32.xml><?xml version="1.0" encoding="utf-8"?>
<formControlPr xmlns="http://schemas.microsoft.com/office/spreadsheetml/2009/9/main" objectType="Spin" dx="16" fmlaLink="$U$28" max="100" page="10" val="0"/>
</file>

<file path=xl/ctrlProps/ctrlProp33.xml><?xml version="1.0" encoding="utf-8"?>
<formControlPr xmlns="http://schemas.microsoft.com/office/spreadsheetml/2009/9/main" objectType="Spin" dx="16" fmlaLink="$U$29" max="200" page="10" val="0"/>
</file>

<file path=xl/ctrlProps/ctrlProp34.xml><?xml version="1.0" encoding="utf-8"?>
<formControlPr xmlns="http://schemas.microsoft.com/office/spreadsheetml/2009/9/main" objectType="Spin" dx="16" fmlaLink="$U$30" max="100" page="10" val="0"/>
</file>

<file path=xl/ctrlProps/ctrlProp35.xml><?xml version="1.0" encoding="utf-8"?>
<formControlPr xmlns="http://schemas.microsoft.com/office/spreadsheetml/2009/9/main" objectType="Spin" dx="16" fmlaLink="$U$31" max="200" page="10" val="0"/>
</file>

<file path=xl/ctrlProps/ctrlProp36.xml><?xml version="1.0" encoding="utf-8"?>
<formControlPr xmlns="http://schemas.microsoft.com/office/spreadsheetml/2009/9/main" objectType="Spin" dx="16" fmlaLink="$U$32" max="48" page="10" val="0"/>
</file>

<file path=xl/ctrlProps/ctrlProp37.xml><?xml version="1.0" encoding="utf-8"?>
<formControlPr xmlns="http://schemas.microsoft.com/office/spreadsheetml/2009/9/main" objectType="Spin" dx="16" fmlaLink="$U$33" max="10" page="10" val="0"/>
</file>

<file path=xl/ctrlProps/ctrlProp38.xml><?xml version="1.0" encoding="utf-8"?>
<formControlPr xmlns="http://schemas.microsoft.com/office/spreadsheetml/2009/9/main" objectType="Spin" dx="16" fmlaLink="$U$34" max="48" page="10" val="0"/>
</file>

<file path=xl/ctrlProps/ctrlProp39.xml><?xml version="1.0" encoding="utf-8"?>
<formControlPr xmlns="http://schemas.microsoft.com/office/spreadsheetml/2009/9/main" objectType="Spin" dx="16" fmlaLink="$U$35" max="72" page="10" val="0"/>
</file>

<file path=xl/ctrlProps/ctrlProp4.xml><?xml version="1.0" encoding="utf-8"?>
<formControlPr xmlns="http://schemas.microsoft.com/office/spreadsheetml/2009/9/main" objectType="Drop" dropLines="4" dropStyle="combo" dx="16" fmlaLink="$D$16" fmlaRange="$T$11:$T$14" sel="1" val="0"/>
</file>

<file path=xl/ctrlProps/ctrlProp40.xml><?xml version="1.0" encoding="utf-8"?>
<formControlPr xmlns="http://schemas.microsoft.com/office/spreadsheetml/2009/9/main" objectType="Spin" dx="16" fmlaLink="$U$36" max="2" page="10" val="0"/>
</file>

<file path=xl/ctrlProps/ctrlProp41.xml><?xml version="1.0" encoding="utf-8"?>
<formControlPr xmlns="http://schemas.microsoft.com/office/spreadsheetml/2009/9/main" objectType="Spin" dx="16" fmlaLink="$U$37" max="40" page="10" val="0"/>
</file>

<file path=xl/ctrlProps/ctrlProp42.xml><?xml version="1.0" encoding="utf-8"?>
<formControlPr xmlns="http://schemas.microsoft.com/office/spreadsheetml/2009/9/main" objectType="Spin" dx="16" fmlaLink="$U$38" max="5" page="10" val="0"/>
</file>

<file path=xl/ctrlProps/ctrlProp43.xml><?xml version="1.0" encoding="utf-8"?>
<formControlPr xmlns="http://schemas.microsoft.com/office/spreadsheetml/2009/9/main" objectType="Spin" dx="16" fmlaLink="$U$39" max="48" page="10" val="0"/>
</file>

<file path=xl/ctrlProps/ctrlProp44.xml><?xml version="1.0" encoding="utf-8"?>
<formControlPr xmlns="http://schemas.microsoft.com/office/spreadsheetml/2009/9/main" objectType="Spin" dx="16" fmlaLink="$U$40" max="48" page="10" val="0"/>
</file>

<file path=xl/ctrlProps/ctrlProp45.xml><?xml version="1.0" encoding="utf-8"?>
<formControlPr xmlns="http://schemas.microsoft.com/office/spreadsheetml/2009/9/main" objectType="Spin" dx="16" fmlaLink="$U$41" max="72" page="10" val="0"/>
</file>

<file path=xl/ctrlProps/ctrlProp46.xml><?xml version="1.0" encoding="utf-8"?>
<formControlPr xmlns="http://schemas.microsoft.com/office/spreadsheetml/2009/9/main" objectType="Spin" dx="16" fmlaLink="$U$42" max="72" page="10" val="0"/>
</file>

<file path=xl/ctrlProps/ctrlProp47.xml><?xml version="1.0" encoding="utf-8"?>
<formControlPr xmlns="http://schemas.microsoft.com/office/spreadsheetml/2009/9/main" objectType="Spin" dx="16" fmlaLink="$U$43" max="100" page="10" val="0"/>
</file>

<file path=xl/ctrlProps/ctrlProp48.xml><?xml version="1.0" encoding="utf-8"?>
<formControlPr xmlns="http://schemas.microsoft.com/office/spreadsheetml/2009/9/main" objectType="Spin" dx="16" fmlaLink="$U$44" max="5" page="10" val="0"/>
</file>

<file path=xl/ctrlProps/ctrlProp49.xml><?xml version="1.0" encoding="utf-8"?>
<formControlPr xmlns="http://schemas.microsoft.com/office/spreadsheetml/2009/9/main" objectType="Spin" dx="16" fmlaLink="$U$45" max="10" page="10" val="0"/>
</file>

<file path=xl/ctrlProps/ctrlProp5.xml><?xml version="1.0" encoding="utf-8"?>
<formControlPr xmlns="http://schemas.microsoft.com/office/spreadsheetml/2009/9/main" objectType="Drop" dropStyle="combo" dx="16" fmlaLink="$D$14" fmlaRange="$T$15:$T$28" noThreeD="1" sel="1" val="0"/>
</file>

<file path=xl/ctrlProps/ctrlProp50.xml><?xml version="1.0" encoding="utf-8"?>
<formControlPr xmlns="http://schemas.microsoft.com/office/spreadsheetml/2009/9/main" objectType="Spin" dx="16" fmlaLink="$U$46" max="10" page="10" val="0"/>
</file>

<file path=xl/ctrlProps/ctrlProp51.xml><?xml version="1.0" encoding="utf-8"?>
<formControlPr xmlns="http://schemas.microsoft.com/office/spreadsheetml/2009/9/main" objectType="Spin" dx="16" fmlaLink="$U$47" max="10" page="10" val="0"/>
</file>

<file path=xl/ctrlProps/ctrlProp52.xml><?xml version="1.0" encoding="utf-8"?>
<formControlPr xmlns="http://schemas.microsoft.com/office/spreadsheetml/2009/9/main" objectType="Spin" dx="16" fmlaLink="$U$48" max="80" page="10" val="0"/>
</file>

<file path=xl/ctrlProps/ctrlProp53.xml><?xml version="1.0" encoding="utf-8"?>
<formControlPr xmlns="http://schemas.microsoft.com/office/spreadsheetml/2009/9/main" objectType="Spin" dx="16" fmlaLink="$U$49" max="80" page="10" val="0"/>
</file>

<file path=xl/ctrlProps/ctrlProp54.xml><?xml version="1.0" encoding="utf-8"?>
<formControlPr xmlns="http://schemas.microsoft.com/office/spreadsheetml/2009/9/main" objectType="Spin" dx="16" fmlaLink="$U$50" max="40" page="10" val="0"/>
</file>

<file path=xl/ctrlProps/ctrlProp55.xml><?xml version="1.0" encoding="utf-8"?>
<formControlPr xmlns="http://schemas.microsoft.com/office/spreadsheetml/2009/9/main" objectType="Spin" dx="16" fmlaLink="$U$51" max="1" page="10" val="0"/>
</file>

<file path=xl/ctrlProps/ctrlProp56.xml><?xml version="1.0" encoding="utf-8"?>
<formControlPr xmlns="http://schemas.microsoft.com/office/spreadsheetml/2009/9/main" objectType="Spin" dx="16" fmlaLink="$E$2" max="40" page="10" val="0"/>
</file>

<file path=xl/ctrlProps/ctrlProp57.xml><?xml version="1.0" encoding="utf-8"?>
<formControlPr xmlns="http://schemas.microsoft.com/office/spreadsheetml/2009/9/main" objectType="Spin" dx="16" fmlaLink="$E$3" max="31" page="10" val="0"/>
</file>

<file path=xl/ctrlProps/ctrlProp58.xml><?xml version="1.0" encoding="utf-8"?>
<formControlPr xmlns="http://schemas.microsoft.com/office/spreadsheetml/2009/9/main" objectType="Spin" dx="16" fmlaLink="$E$5" max="31" page="10" val="0"/>
</file>

<file path=xl/ctrlProps/ctrlProp59.xml><?xml version="1.0" encoding="utf-8"?>
<formControlPr xmlns="http://schemas.microsoft.com/office/spreadsheetml/2009/9/main" objectType="Spin" dx="16" fmlaLink="$E$6" max="60" page="10" val="0"/>
</file>

<file path=xl/ctrlProps/ctrlProp6.xml><?xml version="1.0" encoding="utf-8"?>
<formControlPr xmlns="http://schemas.microsoft.com/office/spreadsheetml/2009/9/main" objectType="Spin" dx="16" fmlaLink="$U$2" max="60" page="10" val="0"/>
</file>

<file path=xl/ctrlProps/ctrlProp60.xml><?xml version="1.0" encoding="utf-8"?>
<formControlPr xmlns="http://schemas.microsoft.com/office/spreadsheetml/2009/9/main" objectType="Spin" dx="16" fmlaLink="$E$7" max="1" page="10" val="0"/>
</file>

<file path=xl/ctrlProps/ctrlProp61.xml><?xml version="1.0" encoding="utf-8"?>
<formControlPr xmlns="http://schemas.microsoft.com/office/spreadsheetml/2009/9/main" objectType="Spin" dx="16" fmlaLink="$E$8" max="5" page="10" val="0"/>
</file>

<file path=xl/ctrlProps/ctrlProp62.xml><?xml version="1.0" encoding="utf-8"?>
<formControlPr xmlns="http://schemas.microsoft.com/office/spreadsheetml/2009/9/main" objectType="Spin" dx="16" fmlaLink="$E$9" max="100" page="10" val="0"/>
</file>

<file path=xl/ctrlProps/ctrlProp63.xml><?xml version="1.0" encoding="utf-8"?>
<formControlPr xmlns="http://schemas.microsoft.com/office/spreadsheetml/2009/9/main" objectType="Spin" dx="16" fmlaLink="$E$10" max="100" page="10" val="0"/>
</file>

<file path=xl/ctrlProps/ctrlProp64.xml><?xml version="1.0" encoding="utf-8"?>
<formControlPr xmlns="http://schemas.microsoft.com/office/spreadsheetml/2009/9/main" objectType="Spin" dx="16" fmlaLink="$E$11" max="4" page="10" val="0"/>
</file>

<file path=xl/ctrlProps/ctrlProp65.xml><?xml version="1.0" encoding="utf-8"?>
<formControlPr xmlns="http://schemas.microsoft.com/office/spreadsheetml/2009/9/main" objectType="Spin" dx="16" fmlaLink="$E$12" max="4" page="10" val="0"/>
</file>

<file path=xl/ctrlProps/ctrlProp66.xml><?xml version="1.0" encoding="utf-8"?>
<formControlPr xmlns="http://schemas.microsoft.com/office/spreadsheetml/2009/9/main" objectType="Spin" dx="16" fmlaLink="$E$13" max="8" page="10" val="0"/>
</file>

<file path=xl/ctrlProps/ctrlProp67.xml><?xml version="1.0" encoding="utf-8"?>
<formControlPr xmlns="http://schemas.microsoft.com/office/spreadsheetml/2009/9/main" objectType="Spin" dx="16" fmlaLink="$E$14" max="200" page="10" val="0"/>
</file>

<file path=xl/ctrlProps/ctrlProp68.xml><?xml version="1.0" encoding="utf-8"?>
<formControlPr xmlns="http://schemas.microsoft.com/office/spreadsheetml/2009/9/main" objectType="Spin" dx="16" fmlaLink="$E$15" max="100" page="10" val="0"/>
</file>

<file path=xl/ctrlProps/ctrlProp69.xml><?xml version="1.0" encoding="utf-8"?>
<formControlPr xmlns="http://schemas.microsoft.com/office/spreadsheetml/2009/9/main" objectType="Spin" dx="16" fmlaLink="$E$16" max="100" page="10" val="0"/>
</file>

<file path=xl/ctrlProps/ctrlProp7.xml><?xml version="1.0" encoding="utf-8"?>
<formControlPr xmlns="http://schemas.microsoft.com/office/spreadsheetml/2009/9/main" objectType="Spin" dx="16" fmlaLink="$U$3" max="60" page="10" val="0"/>
</file>

<file path=xl/ctrlProps/ctrlProp70.xml><?xml version="1.0" encoding="utf-8"?>
<formControlPr xmlns="http://schemas.microsoft.com/office/spreadsheetml/2009/9/main" objectType="Spin" dx="16" fmlaLink="$E$17" max="4" page="10" val="0"/>
</file>

<file path=xl/ctrlProps/ctrlProp71.xml><?xml version="1.0" encoding="utf-8"?>
<formControlPr xmlns="http://schemas.microsoft.com/office/spreadsheetml/2009/9/main" objectType="Spin" dx="16" fmlaLink="$E$18" max="4" page="10" val="0"/>
</file>

<file path=xl/ctrlProps/ctrlProp72.xml><?xml version="1.0" encoding="utf-8"?>
<formControlPr xmlns="http://schemas.microsoft.com/office/spreadsheetml/2009/9/main" objectType="Spin" dx="16" fmlaLink="$E$19" max="20" page="10" val="0"/>
</file>

<file path=xl/ctrlProps/ctrlProp73.xml><?xml version="1.0" encoding="utf-8"?>
<formControlPr xmlns="http://schemas.microsoft.com/office/spreadsheetml/2009/9/main" objectType="Spin" dx="16" fmlaLink="$E$20" max="10" page="10" val="0"/>
</file>

<file path=xl/ctrlProps/ctrlProp74.xml><?xml version="1.0" encoding="utf-8"?>
<formControlPr xmlns="http://schemas.microsoft.com/office/spreadsheetml/2009/9/main" objectType="Spin" dx="16" fmlaLink="$E$22" max="1" page="10" val="0"/>
</file>

<file path=xl/ctrlProps/ctrlProp75.xml><?xml version="1.0" encoding="utf-8"?>
<formControlPr xmlns="http://schemas.microsoft.com/office/spreadsheetml/2009/9/main" objectType="Spin" dx="16" fmlaLink="$E$4" max="20" page="10" val="0"/>
</file>

<file path=xl/ctrlProps/ctrlProp76.xml><?xml version="1.0" encoding="utf-8"?>
<formControlPr xmlns="http://schemas.microsoft.com/office/spreadsheetml/2009/9/main" objectType="Spin" dx="16" fmlaLink="$E$21" max="40" page="10" val="0"/>
</file>

<file path=xl/ctrlProps/ctrlProp77.xml><?xml version="1.0" encoding="utf-8"?>
<formControlPr xmlns="http://schemas.microsoft.com/office/spreadsheetml/2009/9/main" objectType="Spin" dx="16" fmlaLink="$E$2" max="1" page="10" val="0"/>
</file>

<file path=xl/ctrlProps/ctrlProp78.xml><?xml version="1.0" encoding="utf-8"?>
<formControlPr xmlns="http://schemas.microsoft.com/office/spreadsheetml/2009/9/main" objectType="Spin" dx="16" fmlaLink="$E$3" max="4" page="10" val="0"/>
</file>

<file path=xl/ctrlProps/ctrlProp79.xml><?xml version="1.0" encoding="utf-8"?>
<formControlPr xmlns="http://schemas.microsoft.com/office/spreadsheetml/2009/9/main" objectType="Spin" dx="16" fmlaLink="$E$5" max="4" page="10" val="0"/>
</file>

<file path=xl/ctrlProps/ctrlProp8.xml><?xml version="1.0" encoding="utf-8"?>
<formControlPr xmlns="http://schemas.microsoft.com/office/spreadsheetml/2009/9/main" objectType="Spin" dx="16" fmlaLink="$U$5" max="60" page="10" val="0"/>
</file>

<file path=xl/ctrlProps/ctrlProp80.xml><?xml version="1.0" encoding="utf-8"?>
<formControlPr xmlns="http://schemas.microsoft.com/office/spreadsheetml/2009/9/main" objectType="Spin" dx="16" fmlaLink="$E$6" max="4" page="10" val="0"/>
</file>

<file path=xl/ctrlProps/ctrlProp81.xml><?xml version="1.0" encoding="utf-8"?>
<formControlPr xmlns="http://schemas.microsoft.com/office/spreadsheetml/2009/9/main" objectType="Spin" dx="16" fmlaLink="$E$7" max="10" page="10" val="0"/>
</file>

<file path=xl/ctrlProps/ctrlProp82.xml><?xml version="1.0" encoding="utf-8"?>
<formControlPr xmlns="http://schemas.microsoft.com/office/spreadsheetml/2009/9/main" objectType="Spin" dx="16" fmlaLink="$E$8" max="8" page="10" val="0"/>
</file>

<file path=xl/ctrlProps/ctrlProp83.xml><?xml version="1.0" encoding="utf-8"?>
<formControlPr xmlns="http://schemas.microsoft.com/office/spreadsheetml/2009/9/main" objectType="Spin" dx="16" fmlaLink="$E$9" max="8" page="10" val="0"/>
</file>

<file path=xl/ctrlProps/ctrlProp84.xml><?xml version="1.0" encoding="utf-8"?>
<formControlPr xmlns="http://schemas.microsoft.com/office/spreadsheetml/2009/9/main" objectType="Spin" dx="16" fmlaLink="$E$10" max="8" page="10" val="0"/>
</file>

<file path=xl/ctrlProps/ctrlProp85.xml><?xml version="1.0" encoding="utf-8"?>
<formControlPr xmlns="http://schemas.microsoft.com/office/spreadsheetml/2009/9/main" objectType="Spin" dx="16" fmlaLink="$E$11" max="20" page="10" val="0"/>
</file>

<file path=xl/ctrlProps/ctrlProp86.xml><?xml version="1.0" encoding="utf-8"?>
<formControlPr xmlns="http://schemas.microsoft.com/office/spreadsheetml/2009/9/main" objectType="Spin" dx="16" fmlaLink="$E$12" max="100" page="10" val="0"/>
</file>

<file path=xl/ctrlProps/ctrlProp87.xml><?xml version="1.0" encoding="utf-8"?>
<formControlPr xmlns="http://schemas.microsoft.com/office/spreadsheetml/2009/9/main" objectType="Spin" dx="16" fmlaLink="$E$13" max="100" page="10" val="0"/>
</file>

<file path=xl/ctrlProps/ctrlProp88.xml><?xml version="1.0" encoding="utf-8"?>
<formControlPr xmlns="http://schemas.microsoft.com/office/spreadsheetml/2009/9/main" objectType="Spin" dx="16" fmlaLink="$E$14" max="100" page="10" val="0"/>
</file>

<file path=xl/ctrlProps/ctrlProp89.xml><?xml version="1.0" encoding="utf-8"?>
<formControlPr xmlns="http://schemas.microsoft.com/office/spreadsheetml/2009/9/main" objectType="Spin" dx="16" fmlaLink="$E$15" max="2" page="10" val="0"/>
</file>

<file path=xl/ctrlProps/ctrlProp9.xml><?xml version="1.0" encoding="utf-8"?>
<formControlPr xmlns="http://schemas.microsoft.com/office/spreadsheetml/2009/9/main" objectType="Spin" dx="16" fmlaLink="$U$6" max="100" page="10" val="0"/>
</file>

<file path=xl/ctrlProps/ctrlProp90.xml><?xml version="1.0" encoding="utf-8"?>
<formControlPr xmlns="http://schemas.microsoft.com/office/spreadsheetml/2009/9/main" objectType="Spin" dx="16" fmlaLink="$E$16" max="24" page="10" val="0"/>
</file>

<file path=xl/ctrlProps/ctrlProp91.xml><?xml version="1.0" encoding="utf-8"?>
<formControlPr xmlns="http://schemas.microsoft.com/office/spreadsheetml/2009/9/main" objectType="Spin" dx="16" fmlaLink="$E$17" max="48" page="10" val="0"/>
</file>

<file path=xl/ctrlProps/ctrlProp92.xml><?xml version="1.0" encoding="utf-8"?>
<formControlPr xmlns="http://schemas.microsoft.com/office/spreadsheetml/2009/9/main" objectType="Spin" dx="16" fmlaLink="$E$18" max="2" page="10" val="0"/>
</file>

<file path=xl/ctrlProps/ctrlProp93.xml><?xml version="1.0" encoding="utf-8"?>
<formControlPr xmlns="http://schemas.microsoft.com/office/spreadsheetml/2009/9/main" objectType="Spin" dx="16" fmlaLink="$E$19" max="2" page="10" val="0"/>
</file>

<file path=xl/ctrlProps/ctrlProp94.xml><?xml version="1.0" encoding="utf-8"?>
<formControlPr xmlns="http://schemas.microsoft.com/office/spreadsheetml/2009/9/main" objectType="Spin" dx="16" fmlaLink="$E$20" max="5" page="10" val="0"/>
</file>

<file path=xl/ctrlProps/ctrlProp95.xml><?xml version="1.0" encoding="utf-8"?>
<formControlPr xmlns="http://schemas.microsoft.com/office/spreadsheetml/2009/9/main" objectType="Spin" dx="16" fmlaLink="$E$21" max="4" page="10" val="0"/>
</file>

<file path=xl/ctrlProps/ctrlProp96.xml><?xml version="1.0" encoding="utf-8"?>
<formControlPr xmlns="http://schemas.microsoft.com/office/spreadsheetml/2009/9/main" objectType="Spin" dx="16" fmlaLink="$E$22" max="100" page="10" val="0"/>
</file>

<file path=xl/ctrlProps/ctrlProp97.xml><?xml version="1.0" encoding="utf-8"?>
<formControlPr xmlns="http://schemas.microsoft.com/office/spreadsheetml/2009/9/main" objectType="Spin" dx="16" fmlaLink="$E$23" max="2" page="10" val="0"/>
</file>

<file path=xl/ctrlProps/ctrlProp98.xml><?xml version="1.0" encoding="utf-8"?>
<formControlPr xmlns="http://schemas.microsoft.com/office/spreadsheetml/2009/9/main" objectType="Spin" dx="16" fmlaLink="$E$24" max="2" page="10" val="0"/>
</file>

<file path=xl/ctrlProps/ctrlProp99.xml><?xml version="1.0" encoding="utf-8"?>
<formControlPr xmlns="http://schemas.microsoft.com/office/spreadsheetml/2009/9/main" objectType="Spin" dx="16" fmlaLink="$E$25" max="1" page="1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512882</xdr:colOff>
      <xdr:row>4</xdr:row>
      <xdr:rowOff>43962</xdr:rowOff>
    </xdr:from>
    <xdr:to>
      <xdr:col>9</xdr:col>
      <xdr:colOff>490902</xdr:colOff>
      <xdr:row>6</xdr:row>
      <xdr:rowOff>58617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>
                <a:alpha val="99608"/>
              </a:srgbClr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59920" y="43962"/>
          <a:ext cx="586155" cy="586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26" Type="http://schemas.openxmlformats.org/officeDocument/2006/relationships/ctrlProp" Target="../ctrlProps/ctrlProp29.xml"/><Relationship Id="rId39" Type="http://schemas.openxmlformats.org/officeDocument/2006/relationships/ctrlProp" Target="../ctrlProps/ctrlProp42.xml"/><Relationship Id="rId3" Type="http://schemas.openxmlformats.org/officeDocument/2006/relationships/ctrlProp" Target="../ctrlProps/ctrlProp6.xml"/><Relationship Id="rId21" Type="http://schemas.openxmlformats.org/officeDocument/2006/relationships/ctrlProp" Target="../ctrlProps/ctrlProp24.xml"/><Relationship Id="rId34" Type="http://schemas.openxmlformats.org/officeDocument/2006/relationships/ctrlProp" Target="../ctrlProps/ctrlProp37.xml"/><Relationship Id="rId42" Type="http://schemas.openxmlformats.org/officeDocument/2006/relationships/ctrlProp" Target="../ctrlProps/ctrlProp45.xml"/><Relationship Id="rId47" Type="http://schemas.openxmlformats.org/officeDocument/2006/relationships/ctrlProp" Target="../ctrlProps/ctrlProp50.xml"/><Relationship Id="rId50" Type="http://schemas.openxmlformats.org/officeDocument/2006/relationships/ctrlProp" Target="../ctrlProps/ctrlProp53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5" Type="http://schemas.openxmlformats.org/officeDocument/2006/relationships/ctrlProp" Target="../ctrlProps/ctrlProp28.xml"/><Relationship Id="rId33" Type="http://schemas.openxmlformats.org/officeDocument/2006/relationships/ctrlProp" Target="../ctrlProps/ctrlProp36.xml"/><Relationship Id="rId38" Type="http://schemas.openxmlformats.org/officeDocument/2006/relationships/ctrlProp" Target="../ctrlProps/ctrlProp41.xml"/><Relationship Id="rId46" Type="http://schemas.openxmlformats.org/officeDocument/2006/relationships/ctrlProp" Target="../ctrlProps/ctrlProp49.xml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29" Type="http://schemas.openxmlformats.org/officeDocument/2006/relationships/ctrlProp" Target="../ctrlProps/ctrlProp32.xml"/><Relationship Id="rId41" Type="http://schemas.openxmlformats.org/officeDocument/2006/relationships/ctrlProp" Target="../ctrlProps/ctrlProp44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24" Type="http://schemas.openxmlformats.org/officeDocument/2006/relationships/ctrlProp" Target="../ctrlProps/ctrlProp27.xml"/><Relationship Id="rId32" Type="http://schemas.openxmlformats.org/officeDocument/2006/relationships/ctrlProp" Target="../ctrlProps/ctrlProp35.xml"/><Relationship Id="rId37" Type="http://schemas.openxmlformats.org/officeDocument/2006/relationships/ctrlProp" Target="../ctrlProps/ctrlProp40.xml"/><Relationship Id="rId40" Type="http://schemas.openxmlformats.org/officeDocument/2006/relationships/ctrlProp" Target="../ctrlProps/ctrlProp43.xml"/><Relationship Id="rId45" Type="http://schemas.openxmlformats.org/officeDocument/2006/relationships/ctrlProp" Target="../ctrlProps/ctrlProp48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23" Type="http://schemas.openxmlformats.org/officeDocument/2006/relationships/ctrlProp" Target="../ctrlProps/ctrlProp26.xml"/><Relationship Id="rId28" Type="http://schemas.openxmlformats.org/officeDocument/2006/relationships/ctrlProp" Target="../ctrlProps/ctrlProp31.xml"/><Relationship Id="rId36" Type="http://schemas.openxmlformats.org/officeDocument/2006/relationships/ctrlProp" Target="../ctrlProps/ctrlProp39.xml"/><Relationship Id="rId49" Type="http://schemas.openxmlformats.org/officeDocument/2006/relationships/ctrlProp" Target="../ctrlProps/ctrlProp52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31" Type="http://schemas.openxmlformats.org/officeDocument/2006/relationships/ctrlProp" Target="../ctrlProps/ctrlProp34.xml"/><Relationship Id="rId44" Type="http://schemas.openxmlformats.org/officeDocument/2006/relationships/ctrlProp" Target="../ctrlProps/ctrlProp47.xml"/><Relationship Id="rId52" Type="http://schemas.openxmlformats.org/officeDocument/2006/relationships/ctrlProp" Target="../ctrlProps/ctrlProp55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Relationship Id="rId22" Type="http://schemas.openxmlformats.org/officeDocument/2006/relationships/ctrlProp" Target="../ctrlProps/ctrlProp25.xml"/><Relationship Id="rId27" Type="http://schemas.openxmlformats.org/officeDocument/2006/relationships/ctrlProp" Target="../ctrlProps/ctrlProp30.xml"/><Relationship Id="rId30" Type="http://schemas.openxmlformats.org/officeDocument/2006/relationships/ctrlProp" Target="../ctrlProps/ctrlProp33.xml"/><Relationship Id="rId35" Type="http://schemas.openxmlformats.org/officeDocument/2006/relationships/ctrlProp" Target="../ctrlProps/ctrlProp38.xml"/><Relationship Id="rId43" Type="http://schemas.openxmlformats.org/officeDocument/2006/relationships/ctrlProp" Target="../ctrlProps/ctrlProp46.xml"/><Relationship Id="rId48" Type="http://schemas.openxmlformats.org/officeDocument/2006/relationships/ctrlProp" Target="../ctrlProps/ctrlProp51.xml"/><Relationship Id="rId8" Type="http://schemas.openxmlformats.org/officeDocument/2006/relationships/ctrlProp" Target="../ctrlProps/ctrlProp11.xml"/><Relationship Id="rId51" Type="http://schemas.openxmlformats.org/officeDocument/2006/relationships/ctrlProp" Target="../ctrlProps/ctrlProp5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3" Type="http://schemas.openxmlformats.org/officeDocument/2006/relationships/ctrlProp" Target="../ctrlProps/ctrlProp56.x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23" Type="http://schemas.openxmlformats.org/officeDocument/2006/relationships/ctrlProp" Target="../ctrlProps/ctrlProp76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2.xml"/><Relationship Id="rId13" Type="http://schemas.openxmlformats.org/officeDocument/2006/relationships/ctrlProp" Target="../ctrlProps/ctrlProp87.xml"/><Relationship Id="rId18" Type="http://schemas.openxmlformats.org/officeDocument/2006/relationships/ctrlProp" Target="../ctrlProps/ctrlProp92.xml"/><Relationship Id="rId26" Type="http://schemas.openxmlformats.org/officeDocument/2006/relationships/ctrlProp" Target="../ctrlProps/ctrlProp100.xml"/><Relationship Id="rId39" Type="http://schemas.openxmlformats.org/officeDocument/2006/relationships/ctrlProp" Target="../ctrlProps/ctrlProp113.xml"/><Relationship Id="rId3" Type="http://schemas.openxmlformats.org/officeDocument/2006/relationships/ctrlProp" Target="../ctrlProps/ctrlProp77.xml"/><Relationship Id="rId21" Type="http://schemas.openxmlformats.org/officeDocument/2006/relationships/ctrlProp" Target="../ctrlProps/ctrlProp95.xml"/><Relationship Id="rId34" Type="http://schemas.openxmlformats.org/officeDocument/2006/relationships/ctrlProp" Target="../ctrlProps/ctrlProp108.xml"/><Relationship Id="rId7" Type="http://schemas.openxmlformats.org/officeDocument/2006/relationships/ctrlProp" Target="../ctrlProps/ctrlProp81.xml"/><Relationship Id="rId12" Type="http://schemas.openxmlformats.org/officeDocument/2006/relationships/ctrlProp" Target="../ctrlProps/ctrlProp86.xml"/><Relationship Id="rId17" Type="http://schemas.openxmlformats.org/officeDocument/2006/relationships/ctrlProp" Target="../ctrlProps/ctrlProp91.xml"/><Relationship Id="rId25" Type="http://schemas.openxmlformats.org/officeDocument/2006/relationships/ctrlProp" Target="../ctrlProps/ctrlProp99.xml"/><Relationship Id="rId33" Type="http://schemas.openxmlformats.org/officeDocument/2006/relationships/ctrlProp" Target="../ctrlProps/ctrlProp107.xml"/><Relationship Id="rId38" Type="http://schemas.openxmlformats.org/officeDocument/2006/relationships/ctrlProp" Target="../ctrlProps/ctrlProp112.xml"/><Relationship Id="rId16" Type="http://schemas.openxmlformats.org/officeDocument/2006/relationships/ctrlProp" Target="../ctrlProps/ctrlProp90.xml"/><Relationship Id="rId20" Type="http://schemas.openxmlformats.org/officeDocument/2006/relationships/ctrlProp" Target="../ctrlProps/ctrlProp94.xml"/><Relationship Id="rId29" Type="http://schemas.openxmlformats.org/officeDocument/2006/relationships/ctrlProp" Target="../ctrlProps/ctrlProp103.xml"/><Relationship Id="rId41" Type="http://schemas.openxmlformats.org/officeDocument/2006/relationships/ctrlProp" Target="../ctrlProps/ctrlProp115.xml"/><Relationship Id="rId1" Type="http://schemas.openxmlformats.org/officeDocument/2006/relationships/vmlDrawing" Target="../drawings/vmlDrawing4.vml"/><Relationship Id="rId6" Type="http://schemas.openxmlformats.org/officeDocument/2006/relationships/ctrlProp" Target="../ctrlProps/ctrlProp80.xml"/><Relationship Id="rId11" Type="http://schemas.openxmlformats.org/officeDocument/2006/relationships/ctrlProp" Target="../ctrlProps/ctrlProp85.xml"/><Relationship Id="rId24" Type="http://schemas.openxmlformats.org/officeDocument/2006/relationships/ctrlProp" Target="../ctrlProps/ctrlProp98.xml"/><Relationship Id="rId32" Type="http://schemas.openxmlformats.org/officeDocument/2006/relationships/ctrlProp" Target="../ctrlProps/ctrlProp106.xml"/><Relationship Id="rId37" Type="http://schemas.openxmlformats.org/officeDocument/2006/relationships/ctrlProp" Target="../ctrlProps/ctrlProp111.xml"/><Relationship Id="rId40" Type="http://schemas.openxmlformats.org/officeDocument/2006/relationships/ctrlProp" Target="../ctrlProps/ctrlProp114.xml"/><Relationship Id="rId5" Type="http://schemas.openxmlformats.org/officeDocument/2006/relationships/ctrlProp" Target="../ctrlProps/ctrlProp79.xml"/><Relationship Id="rId15" Type="http://schemas.openxmlformats.org/officeDocument/2006/relationships/ctrlProp" Target="../ctrlProps/ctrlProp89.xml"/><Relationship Id="rId23" Type="http://schemas.openxmlformats.org/officeDocument/2006/relationships/ctrlProp" Target="../ctrlProps/ctrlProp97.xml"/><Relationship Id="rId28" Type="http://schemas.openxmlformats.org/officeDocument/2006/relationships/ctrlProp" Target="../ctrlProps/ctrlProp102.xml"/><Relationship Id="rId36" Type="http://schemas.openxmlformats.org/officeDocument/2006/relationships/ctrlProp" Target="../ctrlProps/ctrlProp110.xml"/><Relationship Id="rId10" Type="http://schemas.openxmlformats.org/officeDocument/2006/relationships/ctrlProp" Target="../ctrlProps/ctrlProp84.xml"/><Relationship Id="rId19" Type="http://schemas.openxmlformats.org/officeDocument/2006/relationships/ctrlProp" Target="../ctrlProps/ctrlProp93.xml"/><Relationship Id="rId31" Type="http://schemas.openxmlformats.org/officeDocument/2006/relationships/ctrlProp" Target="../ctrlProps/ctrlProp105.xml"/><Relationship Id="rId4" Type="http://schemas.openxmlformats.org/officeDocument/2006/relationships/ctrlProp" Target="../ctrlProps/ctrlProp78.xml"/><Relationship Id="rId9" Type="http://schemas.openxmlformats.org/officeDocument/2006/relationships/ctrlProp" Target="../ctrlProps/ctrlProp83.xml"/><Relationship Id="rId14" Type="http://schemas.openxmlformats.org/officeDocument/2006/relationships/ctrlProp" Target="../ctrlProps/ctrlProp88.xml"/><Relationship Id="rId22" Type="http://schemas.openxmlformats.org/officeDocument/2006/relationships/ctrlProp" Target="../ctrlProps/ctrlProp96.xml"/><Relationship Id="rId27" Type="http://schemas.openxmlformats.org/officeDocument/2006/relationships/ctrlProp" Target="../ctrlProps/ctrlProp101.xml"/><Relationship Id="rId30" Type="http://schemas.openxmlformats.org/officeDocument/2006/relationships/ctrlProp" Target="../ctrlProps/ctrlProp104.xml"/><Relationship Id="rId35" Type="http://schemas.openxmlformats.org/officeDocument/2006/relationships/ctrlProp" Target="../ctrlProps/ctrlProp10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2"/>
  <dimension ref="B1:T30"/>
  <sheetViews>
    <sheetView showGridLines="0" tabSelected="1" workbookViewId="0">
      <selection activeCell="N14" sqref="N14:O14"/>
    </sheetView>
  </sheetViews>
  <sheetFormatPr defaultRowHeight="14.25"/>
  <cols>
    <col min="1" max="1" width="9.140625" style="56"/>
    <col min="2" max="3" width="3.7109375" style="56" customWidth="1"/>
    <col min="4" max="13" width="9.140625" style="56"/>
    <col min="14" max="14" width="15" style="56" bestFit="1" customWidth="1"/>
    <col min="15" max="15" width="9.140625" style="56"/>
    <col min="16" max="16" width="3.7109375" style="56" customWidth="1"/>
    <col min="17" max="17" width="5.85546875" style="56" customWidth="1"/>
    <col min="18" max="19" width="9.140625" style="56" customWidth="1"/>
    <col min="20" max="20" width="9.140625" style="56" hidden="1" customWidth="1"/>
    <col min="21" max="29" width="9.140625" style="56" customWidth="1"/>
    <col min="30" max="30" width="1.5703125" style="56" customWidth="1"/>
    <col min="31" max="16384" width="9.140625" style="56"/>
  </cols>
  <sheetData>
    <row r="1" spans="2:20" ht="9" customHeight="1" thickBot="1"/>
    <row r="2" spans="2:20" ht="15.75" thickTop="1">
      <c r="C2" s="84" t="s">
        <v>301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2:20" ht="15">
      <c r="C3" s="87" t="s">
        <v>302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</row>
    <row r="4" spans="2:20" ht="3" customHeight="1"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</row>
    <row r="5" spans="2:20">
      <c r="C5" s="57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</row>
    <row r="6" spans="2:20" ht="30.75" customHeight="1"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</row>
    <row r="7" spans="2:20" ht="26.25">
      <c r="C7" s="90" t="s">
        <v>0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2"/>
    </row>
    <row r="8" spans="2:20" ht="27" thickBot="1">
      <c r="C8" s="93" t="s">
        <v>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5"/>
    </row>
    <row r="9" spans="2:20" ht="9.75" customHeight="1" thickTop="1" thickBot="1"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2:20" ht="12" customHeight="1" thickTop="1">
      <c r="B10" s="112" t="s">
        <v>23</v>
      </c>
      <c r="C10" s="61"/>
      <c r="D10" s="62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4"/>
    </row>
    <row r="11" spans="2:20" s="69" customFormat="1" ht="11.25">
      <c r="B11" s="113"/>
      <c r="C11" s="65"/>
      <c r="D11" s="66" t="s">
        <v>2</v>
      </c>
      <c r="E11" s="67"/>
      <c r="F11" s="67"/>
      <c r="G11" s="67"/>
      <c r="H11" s="67"/>
      <c r="I11" s="67"/>
      <c r="J11" s="67"/>
      <c r="K11" s="67"/>
      <c r="L11" s="67"/>
      <c r="M11" s="67"/>
      <c r="N11" s="66" t="s">
        <v>6</v>
      </c>
      <c r="O11" s="67"/>
      <c r="P11" s="68"/>
      <c r="T11" s="70" t="s">
        <v>10</v>
      </c>
    </row>
    <row r="12" spans="2:20">
      <c r="B12" s="113"/>
      <c r="C12" s="57"/>
      <c r="D12" s="98"/>
      <c r="E12" s="99"/>
      <c r="F12" s="99"/>
      <c r="G12" s="99"/>
      <c r="H12" s="99"/>
      <c r="I12" s="99"/>
      <c r="J12" s="99"/>
      <c r="K12" s="99"/>
      <c r="L12" s="100"/>
      <c r="M12" s="58"/>
      <c r="N12" s="96"/>
      <c r="O12" s="97"/>
      <c r="P12" s="59"/>
      <c r="T12" s="71" t="s">
        <v>11</v>
      </c>
    </row>
    <row r="13" spans="2:20" s="69" customFormat="1" ht="11.25">
      <c r="B13" s="113"/>
      <c r="C13" s="65"/>
      <c r="D13" s="66" t="s">
        <v>3</v>
      </c>
      <c r="E13" s="67"/>
      <c r="F13" s="67"/>
      <c r="G13" s="67"/>
      <c r="H13" s="67"/>
      <c r="I13" s="67"/>
      <c r="J13" s="67" t="s">
        <v>4</v>
      </c>
      <c r="K13" s="67"/>
      <c r="L13" s="67"/>
      <c r="M13" s="67"/>
      <c r="N13" s="66" t="s">
        <v>5</v>
      </c>
      <c r="O13" s="67"/>
      <c r="P13" s="68"/>
      <c r="T13" s="70" t="s">
        <v>12</v>
      </c>
    </row>
    <row r="14" spans="2:20">
      <c r="B14" s="113"/>
      <c r="C14" s="57"/>
      <c r="D14" s="98">
        <v>9</v>
      </c>
      <c r="E14" s="99"/>
      <c r="F14" s="99"/>
      <c r="G14" s="99"/>
      <c r="H14" s="100"/>
      <c r="I14" s="58"/>
      <c r="J14" s="98"/>
      <c r="K14" s="99"/>
      <c r="L14" s="100"/>
      <c r="M14" s="58"/>
      <c r="N14" s="96"/>
      <c r="O14" s="97"/>
      <c r="P14" s="59"/>
      <c r="T14" s="71" t="s">
        <v>13</v>
      </c>
    </row>
    <row r="15" spans="2:20" ht="15">
      <c r="B15" s="113"/>
      <c r="C15" s="57"/>
      <c r="D15" s="66" t="s">
        <v>7</v>
      </c>
      <c r="E15" s="67"/>
      <c r="F15" s="67"/>
      <c r="G15" s="58"/>
      <c r="H15" s="66" t="s">
        <v>8</v>
      </c>
      <c r="I15" s="67"/>
      <c r="J15" s="58"/>
      <c r="K15" s="66" t="s">
        <v>9</v>
      </c>
      <c r="L15" s="58"/>
      <c r="M15" s="58"/>
      <c r="N15" s="58"/>
      <c r="O15" s="58"/>
      <c r="P15" s="59"/>
      <c r="T15" s="83" t="s">
        <v>14</v>
      </c>
    </row>
    <row r="16" spans="2:20" ht="15">
      <c r="B16" s="113"/>
      <c r="C16" s="57"/>
      <c r="D16" s="108">
        <v>1</v>
      </c>
      <c r="E16" s="108"/>
      <c r="F16" s="108"/>
      <c r="G16" s="58"/>
      <c r="H16" s="96"/>
      <c r="I16" s="97"/>
      <c r="J16" s="58"/>
      <c r="K16" s="72">
        <v>1</v>
      </c>
      <c r="L16" s="73"/>
      <c r="M16" s="73"/>
      <c r="N16" s="73"/>
      <c r="O16" s="74"/>
      <c r="P16" s="59"/>
      <c r="T16" s="83" t="s">
        <v>15</v>
      </c>
    </row>
    <row r="17" spans="2:20" s="69" customFormat="1" ht="15">
      <c r="B17" s="113"/>
      <c r="C17" s="65"/>
      <c r="D17" s="67" t="s">
        <v>22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  <c r="T17" s="83" t="s">
        <v>16</v>
      </c>
    </row>
    <row r="18" spans="2:20" ht="15">
      <c r="B18" s="113"/>
      <c r="C18" s="57"/>
      <c r="D18" s="109" t="str">
        <f>IF(AND(K16=1,OR(D16=1,D16=2)),"Titulação e RSC selecionados compatíveis com o RSC I",IF(AND(K16=2,D16=3),"Titulação e RSC selecionados compatíveis com o RSC II",IF(AND(K16=3,D16=4),"Titulação e RSC selecionados compatíveis com o RSC III","CUIDADO: A titulação selecionada não é compatível com o Nível de RSC pretendido!!!!")))</f>
        <v>Titulação e RSC selecionados compatíveis com o RSC I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1"/>
      <c r="P18" s="59"/>
      <c r="T18" s="83" t="s">
        <v>305</v>
      </c>
    </row>
    <row r="19" spans="2:20" ht="12" customHeight="1" thickBot="1">
      <c r="B19" s="113"/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7"/>
      <c r="T19" s="83" t="s">
        <v>306</v>
      </c>
    </row>
    <row r="20" spans="2:20" ht="16.5" thickTop="1" thickBot="1">
      <c r="T20" s="83" t="s">
        <v>307</v>
      </c>
    </row>
    <row r="21" spans="2:20" ht="15.75" thickTop="1">
      <c r="B21" s="103" t="s">
        <v>28</v>
      </c>
      <c r="C21" s="61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  <c r="T21" s="83" t="s">
        <v>308</v>
      </c>
    </row>
    <row r="22" spans="2:20" ht="15">
      <c r="B22" s="104"/>
      <c r="C22" s="65"/>
      <c r="D22" s="78" t="s">
        <v>24</v>
      </c>
      <c r="E22" s="67"/>
      <c r="F22" s="78" t="s">
        <v>25</v>
      </c>
      <c r="G22" s="67"/>
      <c r="H22" s="78" t="s">
        <v>26</v>
      </c>
      <c r="I22" s="67"/>
      <c r="J22" s="78" t="s">
        <v>27</v>
      </c>
      <c r="L22" s="78" t="s">
        <v>29</v>
      </c>
      <c r="M22" s="67"/>
      <c r="O22" s="67"/>
      <c r="P22" s="68"/>
      <c r="T22" s="83" t="s">
        <v>17</v>
      </c>
    </row>
    <row r="23" spans="2:20" ht="15">
      <c r="B23" s="104"/>
      <c r="C23" s="57"/>
      <c r="D23" s="79">
        <f>'RSC I'!L52</f>
        <v>0</v>
      </c>
      <c r="E23" s="58"/>
      <c r="F23" s="79">
        <f>'RSC II'!L23</f>
        <v>0</v>
      </c>
      <c r="G23" s="58"/>
      <c r="H23" s="79">
        <f>'RSC III'!L41</f>
        <v>0</v>
      </c>
      <c r="I23" s="58"/>
      <c r="J23" s="81">
        <f>SUM(H23,F23,D23)</f>
        <v>0</v>
      </c>
      <c r="L23" s="105" t="str">
        <f>IF(OR(AND(K16=1,D23&gt;24.99,J23&gt;49.99),AND(K16=2,F23&gt;24.99,J23&gt;49.99),AND(K16=3,H23&gt;24.99,J23&gt;49.99)),"Pontuação suficiente","Não atingiu pontuação suficiente")</f>
        <v>Não atingiu pontuação suficiente</v>
      </c>
      <c r="M23" s="106"/>
      <c r="N23" s="106"/>
      <c r="O23" s="107"/>
      <c r="P23" s="59"/>
      <c r="T23" s="83" t="s">
        <v>18</v>
      </c>
    </row>
    <row r="24" spans="2:20" ht="15">
      <c r="B24" s="104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9"/>
      <c r="T24" s="83" t="s">
        <v>309</v>
      </c>
    </row>
    <row r="25" spans="2:20" ht="15.75" thickBot="1">
      <c r="B25" s="104"/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  <c r="T25" s="82" t="s">
        <v>304</v>
      </c>
    </row>
    <row r="26" spans="2:20" s="80" customFormat="1" ht="15.75" thickTop="1">
      <c r="I26" s="114" t="s">
        <v>311</v>
      </c>
      <c r="J26" s="114"/>
      <c r="K26" s="114"/>
      <c r="L26" s="114"/>
      <c r="M26" s="114"/>
      <c r="N26" s="114"/>
      <c r="O26" s="114"/>
      <c r="P26" s="114"/>
      <c r="T26" s="82" t="s">
        <v>19</v>
      </c>
    </row>
    <row r="27" spans="2:20" s="80" customFormat="1" ht="15">
      <c r="I27" s="102" t="s">
        <v>310</v>
      </c>
      <c r="J27" s="102"/>
      <c r="K27" s="102"/>
      <c r="L27" s="102"/>
      <c r="M27" s="102"/>
      <c r="N27" s="102"/>
      <c r="O27" s="102"/>
      <c r="P27" s="102"/>
      <c r="T27" s="83" t="s">
        <v>20</v>
      </c>
    </row>
    <row r="28" spans="2:20" ht="9.75" customHeight="1">
      <c r="I28" s="101" t="s">
        <v>303</v>
      </c>
      <c r="J28" s="101"/>
      <c r="K28" s="101"/>
      <c r="L28" s="101"/>
      <c r="M28" s="101"/>
      <c r="N28" s="101"/>
      <c r="O28" s="101"/>
      <c r="P28" s="101"/>
      <c r="T28" s="83" t="s">
        <v>21</v>
      </c>
    </row>
    <row r="29" spans="2:20">
      <c r="T29" s="80"/>
    </row>
    <row r="30" spans="2:20">
      <c r="T30" s="80"/>
    </row>
  </sheetData>
  <sheetProtection sheet="1" objects="1" scenarios="1" selectLockedCells="1"/>
  <sortState ref="T8:T18">
    <sortCondition ref="T8"/>
  </sortState>
  <mergeCells count="18">
    <mergeCell ref="I28:P28"/>
    <mergeCell ref="I27:P27"/>
    <mergeCell ref="B21:B25"/>
    <mergeCell ref="L23:O23"/>
    <mergeCell ref="D16:F16"/>
    <mergeCell ref="H16:I16"/>
    <mergeCell ref="D18:O18"/>
    <mergeCell ref="B10:B19"/>
    <mergeCell ref="I26:P26"/>
    <mergeCell ref="N14:O14"/>
    <mergeCell ref="D14:H14"/>
    <mergeCell ref="J14:L14"/>
    <mergeCell ref="C2:P2"/>
    <mergeCell ref="C3:P3"/>
    <mergeCell ref="C7:P7"/>
    <mergeCell ref="C8:P8"/>
    <mergeCell ref="N12:O12"/>
    <mergeCell ref="D12:L12"/>
  </mergeCells>
  <conditionalFormatting sqref="L23:O23">
    <cfRule type="beginsWith" dxfId="1" priority="2" stopIfTrue="1" operator="beginsWith" text="Pontuação">
      <formula>LEFT(L23,LEN("Pontuação"))="Pontuação"</formula>
    </cfRule>
  </conditionalFormatting>
  <conditionalFormatting sqref="D18:O18">
    <cfRule type="beginsWith" dxfId="0" priority="1" operator="beginsWith" text="Titulação">
      <formula>LEFT(D18,LEN("Titulação"))="Titulação"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iconSet" priority="3" id="{95C01F8F-D00E-4BCE-951F-B5D480F8494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50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U52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6" sqref="F26"/>
    </sheetView>
  </sheetViews>
  <sheetFormatPr defaultRowHeight="15"/>
  <cols>
    <col min="1" max="1" width="9.28515625" style="1" bestFit="1" customWidth="1"/>
    <col min="2" max="2" width="3.7109375" style="1" bestFit="1" customWidth="1"/>
    <col min="3" max="3" width="73" style="2" customWidth="1"/>
    <col min="4" max="4" width="5.42578125" style="2" customWidth="1"/>
    <col min="5" max="5" width="4.28515625" style="2" bestFit="1" customWidth="1"/>
    <col min="6" max="6" width="10.28515625" bestFit="1" customWidth="1"/>
    <col min="7" max="7" width="16.7109375" bestFit="1" customWidth="1"/>
    <col min="8" max="8" width="6.5703125" bestFit="1" customWidth="1"/>
    <col min="9" max="9" width="7.140625" bestFit="1" customWidth="1"/>
    <col min="10" max="10" width="5.28515625" bestFit="1" customWidth="1"/>
    <col min="11" max="11" width="6.5703125" bestFit="1" customWidth="1"/>
    <col min="12" max="12" width="10.28515625" bestFit="1" customWidth="1"/>
    <col min="21" max="21" width="4.28515625" style="2" hidden="1" customWidth="1"/>
  </cols>
  <sheetData>
    <row r="1" spans="1:21">
      <c r="A1" s="6" t="s">
        <v>30</v>
      </c>
      <c r="B1" s="9" t="s">
        <v>150</v>
      </c>
      <c r="C1" s="7" t="s">
        <v>131</v>
      </c>
      <c r="D1" s="12" t="s">
        <v>154</v>
      </c>
      <c r="E1" s="50" t="s">
        <v>153</v>
      </c>
      <c r="F1" s="9" t="s">
        <v>137</v>
      </c>
      <c r="G1" s="13" t="s">
        <v>138</v>
      </c>
      <c r="H1" s="14" t="s">
        <v>139</v>
      </c>
      <c r="I1" s="14" t="s">
        <v>152</v>
      </c>
      <c r="J1" s="14" t="s">
        <v>151</v>
      </c>
      <c r="K1" s="14" t="s">
        <v>139</v>
      </c>
      <c r="L1" s="9" t="s">
        <v>137</v>
      </c>
      <c r="U1" s="12" t="s">
        <v>153</v>
      </c>
    </row>
    <row r="2" spans="1:21" ht="26.1" customHeight="1">
      <c r="A2" s="3" t="s">
        <v>31</v>
      </c>
      <c r="B2" s="130" t="s">
        <v>149</v>
      </c>
      <c r="C2" s="4" t="s">
        <v>81</v>
      </c>
      <c r="D2" s="5"/>
      <c r="E2" s="51">
        <f t="shared" ref="E2:E51" si="0">U2</f>
        <v>0</v>
      </c>
      <c r="F2" s="11">
        <v>0.17</v>
      </c>
      <c r="G2" s="11" t="s">
        <v>132</v>
      </c>
      <c r="H2" s="11">
        <v>60</v>
      </c>
      <c r="I2" s="11">
        <f t="shared" ref="I2:I33" si="1">IF(F2*U2&gt;10,10,F2*U2)</f>
        <v>0</v>
      </c>
      <c r="J2" s="131">
        <v>1</v>
      </c>
      <c r="K2" s="131">
        <v>10</v>
      </c>
      <c r="L2" s="131">
        <f>IF(SUM(I2:I19)&gt;10,10,SUM(I2:I19)*J2)</f>
        <v>0</v>
      </c>
      <c r="U2" s="49">
        <v>0</v>
      </c>
    </row>
    <row r="3" spans="1:21" ht="26.1" customHeight="1">
      <c r="A3" s="3" t="s">
        <v>32</v>
      </c>
      <c r="B3" s="130"/>
      <c r="C3" s="4" t="s">
        <v>82</v>
      </c>
      <c r="D3" s="5"/>
      <c r="E3" s="51">
        <f t="shared" si="0"/>
        <v>0</v>
      </c>
      <c r="F3" s="11">
        <v>0.17</v>
      </c>
      <c r="G3" s="11" t="s">
        <v>132</v>
      </c>
      <c r="H3" s="11">
        <v>60</v>
      </c>
      <c r="I3" s="11">
        <f t="shared" si="1"/>
        <v>0</v>
      </c>
      <c r="J3" s="131"/>
      <c r="K3" s="131"/>
      <c r="L3" s="131"/>
      <c r="U3" s="49">
        <v>0</v>
      </c>
    </row>
    <row r="4" spans="1:21" ht="26.1" customHeight="1">
      <c r="A4" s="3" t="s">
        <v>33</v>
      </c>
      <c r="B4" s="130"/>
      <c r="C4" s="4" t="s">
        <v>83</v>
      </c>
      <c r="D4" s="5"/>
      <c r="E4" s="51">
        <f t="shared" si="0"/>
        <v>0</v>
      </c>
      <c r="F4" s="11">
        <v>0.17</v>
      </c>
      <c r="G4" s="11" t="s">
        <v>132</v>
      </c>
      <c r="H4" s="11">
        <v>60</v>
      </c>
      <c r="I4" s="11">
        <f t="shared" si="1"/>
        <v>0</v>
      </c>
      <c r="J4" s="131"/>
      <c r="K4" s="131"/>
      <c r="L4" s="131"/>
      <c r="U4" s="49">
        <v>0</v>
      </c>
    </row>
    <row r="5" spans="1:21" ht="26.1" customHeight="1">
      <c r="A5" s="3" t="s">
        <v>34</v>
      </c>
      <c r="B5" s="130"/>
      <c r="C5" s="4" t="s">
        <v>84</v>
      </c>
      <c r="D5" s="5"/>
      <c r="E5" s="51">
        <f t="shared" si="0"/>
        <v>0</v>
      </c>
      <c r="F5" s="11">
        <v>0.17</v>
      </c>
      <c r="G5" s="11" t="s">
        <v>132</v>
      </c>
      <c r="H5" s="11">
        <v>60</v>
      </c>
      <c r="I5" s="11">
        <f t="shared" si="1"/>
        <v>0</v>
      </c>
      <c r="J5" s="131"/>
      <c r="K5" s="131"/>
      <c r="L5" s="131"/>
      <c r="U5" s="49">
        <v>0</v>
      </c>
    </row>
    <row r="6" spans="1:21" ht="26.1" customHeight="1">
      <c r="A6" s="3" t="s">
        <v>35</v>
      </c>
      <c r="B6" s="130"/>
      <c r="C6" s="4" t="s">
        <v>85</v>
      </c>
      <c r="D6" s="5"/>
      <c r="E6" s="51">
        <f t="shared" si="0"/>
        <v>0</v>
      </c>
      <c r="F6" s="11">
        <v>0.1</v>
      </c>
      <c r="G6" s="11" t="s">
        <v>132</v>
      </c>
      <c r="H6" s="11">
        <v>100</v>
      </c>
      <c r="I6" s="11">
        <f t="shared" si="1"/>
        <v>0</v>
      </c>
      <c r="J6" s="131"/>
      <c r="K6" s="131"/>
      <c r="L6" s="131"/>
      <c r="U6" s="49">
        <v>0</v>
      </c>
    </row>
    <row r="7" spans="1:21" ht="26.1" customHeight="1">
      <c r="A7" s="3" t="s">
        <v>36</v>
      </c>
      <c r="B7" s="130"/>
      <c r="C7" s="4" t="s">
        <v>86</v>
      </c>
      <c r="D7" s="5"/>
      <c r="E7" s="51">
        <f t="shared" si="0"/>
        <v>0</v>
      </c>
      <c r="F7" s="11">
        <v>0.17</v>
      </c>
      <c r="G7" s="11" t="s">
        <v>132</v>
      </c>
      <c r="H7" s="11">
        <v>60</v>
      </c>
      <c r="I7" s="11">
        <f t="shared" si="1"/>
        <v>0</v>
      </c>
      <c r="J7" s="131"/>
      <c r="K7" s="131"/>
      <c r="L7" s="131"/>
      <c r="U7" s="49">
        <v>0</v>
      </c>
    </row>
    <row r="8" spans="1:21" ht="26.1" customHeight="1">
      <c r="A8" s="3" t="s">
        <v>37</v>
      </c>
      <c r="B8" s="130"/>
      <c r="C8" s="4" t="s">
        <v>87</v>
      </c>
      <c r="D8" s="5"/>
      <c r="E8" s="51">
        <f t="shared" si="0"/>
        <v>0</v>
      </c>
      <c r="F8" s="11">
        <v>0.17</v>
      </c>
      <c r="G8" s="11" t="s">
        <v>132</v>
      </c>
      <c r="H8" s="11">
        <v>60</v>
      </c>
      <c r="I8" s="11">
        <f t="shared" si="1"/>
        <v>0</v>
      </c>
      <c r="J8" s="131"/>
      <c r="K8" s="131"/>
      <c r="L8" s="131"/>
      <c r="U8" s="49">
        <v>0</v>
      </c>
    </row>
    <row r="9" spans="1:21" ht="26.1" customHeight="1">
      <c r="A9" s="3" t="s">
        <v>38</v>
      </c>
      <c r="B9" s="130"/>
      <c r="C9" s="4" t="s">
        <v>88</v>
      </c>
      <c r="D9" s="5"/>
      <c r="E9" s="51">
        <f t="shared" si="0"/>
        <v>0</v>
      </c>
      <c r="F9" s="11">
        <v>0.17</v>
      </c>
      <c r="G9" s="11" t="s">
        <v>132</v>
      </c>
      <c r="H9" s="11">
        <v>60</v>
      </c>
      <c r="I9" s="11">
        <f t="shared" si="1"/>
        <v>0</v>
      </c>
      <c r="J9" s="131"/>
      <c r="K9" s="131"/>
      <c r="L9" s="131"/>
      <c r="U9" s="49">
        <v>0</v>
      </c>
    </row>
    <row r="10" spans="1:21" ht="26.1" customHeight="1">
      <c r="A10" s="3" t="s">
        <v>39</v>
      </c>
      <c r="B10" s="130"/>
      <c r="C10" s="4" t="s">
        <v>89</v>
      </c>
      <c r="D10" s="5"/>
      <c r="E10" s="51">
        <f t="shared" si="0"/>
        <v>0</v>
      </c>
      <c r="F10" s="11">
        <v>0.4</v>
      </c>
      <c r="G10" s="11" t="s">
        <v>133</v>
      </c>
      <c r="H10" s="11">
        <v>25</v>
      </c>
      <c r="I10" s="11">
        <f t="shared" si="1"/>
        <v>0</v>
      </c>
      <c r="J10" s="131"/>
      <c r="K10" s="131"/>
      <c r="L10" s="131"/>
      <c r="U10" s="49">
        <v>0</v>
      </c>
    </row>
    <row r="11" spans="1:21" ht="26.1" customHeight="1">
      <c r="A11" s="3" t="s">
        <v>40</v>
      </c>
      <c r="B11" s="130"/>
      <c r="C11" s="4" t="s">
        <v>90</v>
      </c>
      <c r="D11" s="5"/>
      <c r="E11" s="51">
        <f t="shared" si="0"/>
        <v>0</v>
      </c>
      <c r="F11" s="11">
        <v>0.17</v>
      </c>
      <c r="G11" s="11" t="s">
        <v>133</v>
      </c>
      <c r="H11" s="11">
        <v>60</v>
      </c>
      <c r="I11" s="11">
        <f t="shared" si="1"/>
        <v>0</v>
      </c>
      <c r="J11" s="131"/>
      <c r="K11" s="131"/>
      <c r="L11" s="131"/>
      <c r="U11" s="49">
        <v>0</v>
      </c>
    </row>
    <row r="12" spans="1:21" ht="26.1" customHeight="1">
      <c r="A12" s="3" t="s">
        <v>41</v>
      </c>
      <c r="B12" s="130"/>
      <c r="C12" s="4" t="s">
        <v>91</v>
      </c>
      <c r="D12" s="5"/>
      <c r="E12" s="51">
        <f t="shared" si="0"/>
        <v>0</v>
      </c>
      <c r="F12" s="11">
        <v>1</v>
      </c>
      <c r="G12" s="11" t="s">
        <v>133</v>
      </c>
      <c r="H12" s="11">
        <v>10</v>
      </c>
      <c r="I12" s="11">
        <f t="shared" si="1"/>
        <v>0</v>
      </c>
      <c r="J12" s="131"/>
      <c r="K12" s="131"/>
      <c r="L12" s="131"/>
      <c r="U12" s="49">
        <v>0</v>
      </c>
    </row>
    <row r="13" spans="1:21" ht="26.1" customHeight="1">
      <c r="A13" s="3" t="s">
        <v>42</v>
      </c>
      <c r="B13" s="130"/>
      <c r="C13" s="4" t="s">
        <v>92</v>
      </c>
      <c r="D13" s="5"/>
      <c r="E13" s="51">
        <f t="shared" si="0"/>
        <v>0</v>
      </c>
      <c r="F13" s="11">
        <v>0.17</v>
      </c>
      <c r="G13" s="11" t="s">
        <v>132</v>
      </c>
      <c r="H13" s="11">
        <v>60</v>
      </c>
      <c r="I13" s="11">
        <f t="shared" si="1"/>
        <v>0</v>
      </c>
      <c r="J13" s="131"/>
      <c r="K13" s="131"/>
      <c r="L13" s="131"/>
      <c r="U13" s="49">
        <v>0</v>
      </c>
    </row>
    <row r="14" spans="1:21" ht="51">
      <c r="A14" s="3" t="s">
        <v>43</v>
      </c>
      <c r="B14" s="130"/>
      <c r="C14" s="4" t="s">
        <v>93</v>
      </c>
      <c r="D14" s="5"/>
      <c r="E14" s="51">
        <f t="shared" si="0"/>
        <v>0</v>
      </c>
      <c r="F14" s="11">
        <v>1</v>
      </c>
      <c r="G14" s="11" t="s">
        <v>134</v>
      </c>
      <c r="H14" s="11">
        <v>10</v>
      </c>
      <c r="I14" s="11">
        <f t="shared" si="1"/>
        <v>0</v>
      </c>
      <c r="J14" s="131"/>
      <c r="K14" s="131"/>
      <c r="L14" s="131"/>
      <c r="U14" s="49">
        <v>0</v>
      </c>
    </row>
    <row r="15" spans="1:21" ht="26.1" customHeight="1">
      <c r="A15" s="3" t="s">
        <v>44</v>
      </c>
      <c r="B15" s="130"/>
      <c r="C15" s="4" t="s">
        <v>94</v>
      </c>
      <c r="D15" s="5"/>
      <c r="E15" s="51">
        <f t="shared" si="0"/>
        <v>0</v>
      </c>
      <c r="F15" s="11">
        <v>0.5</v>
      </c>
      <c r="G15" s="11" t="s">
        <v>134</v>
      </c>
      <c r="H15" s="11">
        <v>20</v>
      </c>
      <c r="I15" s="11">
        <f t="shared" si="1"/>
        <v>0</v>
      </c>
      <c r="J15" s="131"/>
      <c r="K15" s="131"/>
      <c r="L15" s="131"/>
      <c r="U15" s="49">
        <v>0</v>
      </c>
    </row>
    <row r="16" spans="1:21" ht="26.1" customHeight="1">
      <c r="A16" s="3" t="s">
        <v>45</v>
      </c>
      <c r="B16" s="130"/>
      <c r="C16" s="4" t="s">
        <v>95</v>
      </c>
      <c r="D16" s="5"/>
      <c r="E16" s="51">
        <f t="shared" si="0"/>
        <v>0</v>
      </c>
      <c r="F16" s="11">
        <v>1</v>
      </c>
      <c r="G16" s="11" t="s">
        <v>135</v>
      </c>
      <c r="H16" s="11">
        <v>10</v>
      </c>
      <c r="I16" s="11">
        <f t="shared" si="1"/>
        <v>0</v>
      </c>
      <c r="J16" s="131"/>
      <c r="K16" s="131"/>
      <c r="L16" s="131"/>
      <c r="U16" s="49">
        <v>0</v>
      </c>
    </row>
    <row r="17" spans="1:21" ht="26.1" customHeight="1">
      <c r="A17" s="3" t="s">
        <v>46</v>
      </c>
      <c r="B17" s="130"/>
      <c r="C17" s="4" t="s">
        <v>96</v>
      </c>
      <c r="D17" s="5"/>
      <c r="E17" s="51">
        <f t="shared" si="0"/>
        <v>0</v>
      </c>
      <c r="F17" s="11">
        <v>5</v>
      </c>
      <c r="G17" s="11" t="s">
        <v>135</v>
      </c>
      <c r="H17" s="11">
        <v>2</v>
      </c>
      <c r="I17" s="11">
        <f t="shared" si="1"/>
        <v>0</v>
      </c>
      <c r="J17" s="131"/>
      <c r="K17" s="131"/>
      <c r="L17" s="131"/>
      <c r="U17" s="49">
        <v>0</v>
      </c>
    </row>
    <row r="18" spans="1:21" ht="26.1" customHeight="1">
      <c r="A18" s="3" t="s">
        <v>47</v>
      </c>
      <c r="B18" s="130"/>
      <c r="C18" s="4" t="s">
        <v>97</v>
      </c>
      <c r="D18" s="5"/>
      <c r="E18" s="51">
        <f t="shared" si="0"/>
        <v>0</v>
      </c>
      <c r="F18" s="11">
        <v>5</v>
      </c>
      <c r="G18" s="11" t="s">
        <v>136</v>
      </c>
      <c r="H18" s="11">
        <v>2</v>
      </c>
      <c r="I18" s="11">
        <f t="shared" si="1"/>
        <v>0</v>
      </c>
      <c r="J18" s="131"/>
      <c r="K18" s="131"/>
      <c r="L18" s="131"/>
      <c r="U18" s="49">
        <v>0</v>
      </c>
    </row>
    <row r="19" spans="1:21" ht="26.1" customHeight="1">
      <c r="A19" s="3" t="s">
        <v>48</v>
      </c>
      <c r="B19" s="130"/>
      <c r="C19" s="4" t="s">
        <v>98</v>
      </c>
      <c r="D19" s="5"/>
      <c r="E19" s="51">
        <f t="shared" si="0"/>
        <v>0</v>
      </c>
      <c r="F19" s="11">
        <v>2</v>
      </c>
      <c r="G19" s="11" t="s">
        <v>133</v>
      </c>
      <c r="H19" s="11">
        <v>5</v>
      </c>
      <c r="I19" s="11">
        <f t="shared" si="1"/>
        <v>0</v>
      </c>
      <c r="J19" s="131"/>
      <c r="K19" s="131"/>
      <c r="L19" s="131"/>
      <c r="U19" s="49">
        <v>0</v>
      </c>
    </row>
    <row r="20" spans="1:21" ht="26.1" customHeight="1">
      <c r="A20" s="23" t="s">
        <v>49</v>
      </c>
      <c r="B20" s="132" t="s">
        <v>155</v>
      </c>
      <c r="C20" s="24" t="s">
        <v>99</v>
      </c>
      <c r="D20" s="24"/>
      <c r="E20" s="52">
        <f t="shared" si="0"/>
        <v>0</v>
      </c>
      <c r="F20" s="25">
        <v>0.25</v>
      </c>
      <c r="G20" s="25" t="s">
        <v>133</v>
      </c>
      <c r="H20" s="25">
        <v>40</v>
      </c>
      <c r="I20" s="25">
        <f t="shared" si="1"/>
        <v>0</v>
      </c>
      <c r="J20" s="133">
        <v>1</v>
      </c>
      <c r="K20" s="133">
        <v>10</v>
      </c>
      <c r="L20" s="133">
        <f>IF(I20+I21&gt;10,10,I20+I21)</f>
        <v>0</v>
      </c>
      <c r="U20" s="49">
        <v>0</v>
      </c>
    </row>
    <row r="21" spans="1:21" ht="26.1" customHeight="1">
      <c r="A21" s="23" t="s">
        <v>50</v>
      </c>
      <c r="B21" s="132"/>
      <c r="C21" s="24" t="s">
        <v>100</v>
      </c>
      <c r="D21" s="24"/>
      <c r="E21" s="52">
        <f t="shared" si="0"/>
        <v>0</v>
      </c>
      <c r="F21" s="25">
        <v>10</v>
      </c>
      <c r="G21" s="25" t="s">
        <v>140</v>
      </c>
      <c r="H21" s="25">
        <v>1</v>
      </c>
      <c r="I21" s="25">
        <f t="shared" si="1"/>
        <v>0</v>
      </c>
      <c r="J21" s="133"/>
      <c r="K21" s="133"/>
      <c r="L21" s="133"/>
      <c r="U21" s="49">
        <v>0</v>
      </c>
    </row>
    <row r="22" spans="1:21" ht="26.1" customHeight="1">
      <c r="A22" s="3" t="s">
        <v>51</v>
      </c>
      <c r="B22" s="130" t="s">
        <v>156</v>
      </c>
      <c r="C22" s="4" t="s">
        <v>101</v>
      </c>
      <c r="D22" s="5"/>
      <c r="E22" s="51">
        <f t="shared" si="0"/>
        <v>0</v>
      </c>
      <c r="F22" s="11">
        <v>0.1</v>
      </c>
      <c r="G22" s="11" t="s">
        <v>132</v>
      </c>
      <c r="H22" s="11">
        <v>100</v>
      </c>
      <c r="I22" s="11">
        <f t="shared" si="1"/>
        <v>0</v>
      </c>
      <c r="J22" s="131">
        <v>2</v>
      </c>
      <c r="K22" s="131">
        <v>20</v>
      </c>
      <c r="L22" s="131">
        <f>IF(SUM(I22:I27)*J22&gt;20,20,SUM(I22:I27)*J22)</f>
        <v>0</v>
      </c>
      <c r="U22" s="49">
        <v>0</v>
      </c>
    </row>
    <row r="23" spans="1:21" ht="26.1" customHeight="1">
      <c r="A23" s="3" t="s">
        <v>52</v>
      </c>
      <c r="B23" s="130"/>
      <c r="C23" s="4" t="s">
        <v>102</v>
      </c>
      <c r="D23" s="5"/>
      <c r="E23" s="51">
        <f t="shared" si="0"/>
        <v>0</v>
      </c>
      <c r="F23" s="11">
        <v>0.1</v>
      </c>
      <c r="G23" s="11" t="s">
        <v>132</v>
      </c>
      <c r="H23" s="11">
        <v>100</v>
      </c>
      <c r="I23" s="11">
        <f t="shared" si="1"/>
        <v>0</v>
      </c>
      <c r="J23" s="131"/>
      <c r="K23" s="131"/>
      <c r="L23" s="131"/>
      <c r="U23" s="49">
        <v>0</v>
      </c>
    </row>
    <row r="24" spans="1:21" ht="26.1" customHeight="1">
      <c r="A24" s="3" t="s">
        <v>53</v>
      </c>
      <c r="B24" s="130"/>
      <c r="C24" s="4" t="s">
        <v>103</v>
      </c>
      <c r="D24" s="5"/>
      <c r="E24" s="51">
        <f t="shared" si="0"/>
        <v>0</v>
      </c>
      <c r="F24" s="11">
        <v>0.1</v>
      </c>
      <c r="G24" s="11" t="s">
        <v>132</v>
      </c>
      <c r="H24" s="11">
        <v>100</v>
      </c>
      <c r="I24" s="11">
        <f t="shared" si="1"/>
        <v>0</v>
      </c>
      <c r="J24" s="131"/>
      <c r="K24" s="131"/>
      <c r="L24" s="131"/>
      <c r="U24" s="49">
        <v>0</v>
      </c>
    </row>
    <row r="25" spans="1:21" ht="26.1" customHeight="1">
      <c r="A25" s="3" t="s">
        <v>54</v>
      </c>
      <c r="B25" s="130"/>
      <c r="C25" s="4" t="s">
        <v>104</v>
      </c>
      <c r="D25" s="5"/>
      <c r="E25" s="51">
        <f t="shared" si="0"/>
        <v>0</v>
      </c>
      <c r="F25" s="11">
        <v>0.1</v>
      </c>
      <c r="G25" s="11" t="s">
        <v>132</v>
      </c>
      <c r="H25" s="11">
        <v>100</v>
      </c>
      <c r="I25" s="11">
        <f t="shared" si="1"/>
        <v>0</v>
      </c>
      <c r="J25" s="131"/>
      <c r="K25" s="131"/>
      <c r="L25" s="131"/>
      <c r="U25" s="49">
        <v>0</v>
      </c>
    </row>
    <row r="26" spans="1:21" ht="26.1" customHeight="1">
      <c r="A26" s="3" t="s">
        <v>55</v>
      </c>
      <c r="B26" s="130"/>
      <c r="C26" s="4" t="s">
        <v>105</v>
      </c>
      <c r="D26" s="5"/>
      <c r="E26" s="51">
        <f t="shared" si="0"/>
        <v>0</v>
      </c>
      <c r="F26" s="11">
        <v>0.1</v>
      </c>
      <c r="G26" s="11" t="s">
        <v>132</v>
      </c>
      <c r="H26" s="11">
        <v>100</v>
      </c>
      <c r="I26" s="11">
        <f t="shared" si="1"/>
        <v>0</v>
      </c>
      <c r="J26" s="131"/>
      <c r="K26" s="131"/>
      <c r="L26" s="131"/>
      <c r="U26" s="49">
        <v>0</v>
      </c>
    </row>
    <row r="27" spans="1:21" ht="26.1" customHeight="1">
      <c r="A27" s="3" t="s">
        <v>56</v>
      </c>
      <c r="B27" s="130"/>
      <c r="C27" s="4" t="s">
        <v>106</v>
      </c>
      <c r="D27" s="5"/>
      <c r="E27" s="51">
        <f t="shared" si="0"/>
        <v>0</v>
      </c>
      <c r="F27" s="11">
        <v>0.1</v>
      </c>
      <c r="G27" s="11" t="s">
        <v>132</v>
      </c>
      <c r="H27" s="11">
        <v>100</v>
      </c>
      <c r="I27" s="11">
        <f t="shared" si="1"/>
        <v>0</v>
      </c>
      <c r="J27" s="131"/>
      <c r="K27" s="131"/>
      <c r="L27" s="131"/>
      <c r="U27" s="49">
        <v>0</v>
      </c>
    </row>
    <row r="28" spans="1:21" ht="26.1" customHeight="1">
      <c r="A28" s="23" t="s">
        <v>57</v>
      </c>
      <c r="B28" s="124" t="s">
        <v>157</v>
      </c>
      <c r="C28" s="24" t="s">
        <v>107</v>
      </c>
      <c r="D28" s="24"/>
      <c r="E28" s="52">
        <f t="shared" si="0"/>
        <v>0</v>
      </c>
      <c r="F28" s="25">
        <v>0.1</v>
      </c>
      <c r="G28" s="25" t="s">
        <v>132</v>
      </c>
      <c r="H28" s="25">
        <v>100</v>
      </c>
      <c r="I28" s="25">
        <f t="shared" si="1"/>
        <v>0</v>
      </c>
      <c r="J28" s="127">
        <v>1</v>
      </c>
      <c r="K28" s="127">
        <v>10</v>
      </c>
      <c r="L28" s="127">
        <f>IF(SUM(I28:I35)&gt;10,10,SUM(I28:I35))</f>
        <v>0</v>
      </c>
      <c r="U28" s="49">
        <v>0</v>
      </c>
    </row>
    <row r="29" spans="1:21" ht="26.1" customHeight="1">
      <c r="A29" s="23" t="s">
        <v>58</v>
      </c>
      <c r="B29" s="125"/>
      <c r="C29" s="24" t="s">
        <v>108</v>
      </c>
      <c r="D29" s="24"/>
      <c r="E29" s="52">
        <f t="shared" si="0"/>
        <v>0</v>
      </c>
      <c r="F29" s="25">
        <v>0.05</v>
      </c>
      <c r="G29" s="25" t="s">
        <v>132</v>
      </c>
      <c r="H29" s="25">
        <v>200</v>
      </c>
      <c r="I29" s="25">
        <f t="shared" si="1"/>
        <v>0</v>
      </c>
      <c r="J29" s="128"/>
      <c r="K29" s="128"/>
      <c r="L29" s="128"/>
      <c r="U29" s="49">
        <v>0</v>
      </c>
    </row>
    <row r="30" spans="1:21" ht="26.1" customHeight="1">
      <c r="A30" s="23" t="s">
        <v>59</v>
      </c>
      <c r="B30" s="125"/>
      <c r="C30" s="24" t="s">
        <v>109</v>
      </c>
      <c r="D30" s="24"/>
      <c r="E30" s="52">
        <f t="shared" si="0"/>
        <v>0</v>
      </c>
      <c r="F30" s="25">
        <v>0.1</v>
      </c>
      <c r="G30" s="25" t="s">
        <v>132</v>
      </c>
      <c r="H30" s="25">
        <v>100</v>
      </c>
      <c r="I30" s="25">
        <f t="shared" si="1"/>
        <v>0</v>
      </c>
      <c r="J30" s="128"/>
      <c r="K30" s="128"/>
      <c r="L30" s="128"/>
      <c r="U30" s="49">
        <v>0</v>
      </c>
    </row>
    <row r="31" spans="1:21" ht="26.1" customHeight="1">
      <c r="A31" s="23" t="s">
        <v>60</v>
      </c>
      <c r="B31" s="125"/>
      <c r="C31" s="24" t="s">
        <v>110</v>
      </c>
      <c r="D31" s="24"/>
      <c r="E31" s="52">
        <f t="shared" si="0"/>
        <v>0</v>
      </c>
      <c r="F31" s="25">
        <v>0.05</v>
      </c>
      <c r="G31" s="25" t="s">
        <v>132</v>
      </c>
      <c r="H31" s="25">
        <v>200</v>
      </c>
      <c r="I31" s="25">
        <f t="shared" si="1"/>
        <v>0</v>
      </c>
      <c r="J31" s="128"/>
      <c r="K31" s="128"/>
      <c r="L31" s="128"/>
      <c r="U31" s="49">
        <v>0</v>
      </c>
    </row>
    <row r="32" spans="1:21" ht="26.1" customHeight="1">
      <c r="A32" s="23" t="s">
        <v>61</v>
      </c>
      <c r="B32" s="125"/>
      <c r="C32" s="24" t="s">
        <v>111</v>
      </c>
      <c r="D32" s="24"/>
      <c r="E32" s="52">
        <f t="shared" si="0"/>
        <v>0</v>
      </c>
      <c r="F32" s="25">
        <v>0.21</v>
      </c>
      <c r="G32" s="25" t="s">
        <v>132</v>
      </c>
      <c r="H32" s="25">
        <v>48</v>
      </c>
      <c r="I32" s="25">
        <f t="shared" si="1"/>
        <v>0</v>
      </c>
      <c r="J32" s="128"/>
      <c r="K32" s="128"/>
      <c r="L32" s="128"/>
      <c r="U32" s="49">
        <v>0</v>
      </c>
    </row>
    <row r="33" spans="1:21" ht="26.1" customHeight="1">
      <c r="A33" s="23" t="s">
        <v>62</v>
      </c>
      <c r="B33" s="125"/>
      <c r="C33" s="24" t="s">
        <v>112</v>
      </c>
      <c r="D33" s="24"/>
      <c r="E33" s="52">
        <f t="shared" si="0"/>
        <v>0</v>
      </c>
      <c r="F33" s="25">
        <v>1</v>
      </c>
      <c r="G33" s="25" t="s">
        <v>141</v>
      </c>
      <c r="H33" s="25">
        <v>10</v>
      </c>
      <c r="I33" s="25">
        <f t="shared" si="1"/>
        <v>0</v>
      </c>
      <c r="J33" s="128"/>
      <c r="K33" s="128"/>
      <c r="L33" s="128"/>
      <c r="U33" s="49">
        <v>0</v>
      </c>
    </row>
    <row r="34" spans="1:21" ht="26.1" customHeight="1">
      <c r="A34" s="23" t="s">
        <v>63</v>
      </c>
      <c r="B34" s="125"/>
      <c r="C34" s="24" t="s">
        <v>113</v>
      </c>
      <c r="D34" s="24"/>
      <c r="E34" s="52">
        <f t="shared" si="0"/>
        <v>0</v>
      </c>
      <c r="F34" s="25">
        <v>0.21</v>
      </c>
      <c r="G34" s="25" t="s">
        <v>132</v>
      </c>
      <c r="H34" s="25">
        <v>48</v>
      </c>
      <c r="I34" s="25">
        <f t="shared" ref="I34:I51" si="2">IF(F34*U34&gt;10,10,F34*U34)</f>
        <v>0</v>
      </c>
      <c r="J34" s="128"/>
      <c r="K34" s="128"/>
      <c r="L34" s="128"/>
      <c r="U34" s="49">
        <v>0</v>
      </c>
    </row>
    <row r="35" spans="1:21" ht="26.1" customHeight="1">
      <c r="A35" s="23" t="s">
        <v>64</v>
      </c>
      <c r="B35" s="126"/>
      <c r="C35" s="24" t="s">
        <v>114</v>
      </c>
      <c r="D35" s="24"/>
      <c r="E35" s="52">
        <f t="shared" si="0"/>
        <v>0</v>
      </c>
      <c r="F35" s="25">
        <v>0.14000000000000001</v>
      </c>
      <c r="G35" s="25" t="s">
        <v>132</v>
      </c>
      <c r="H35" s="25">
        <v>72</v>
      </c>
      <c r="I35" s="25">
        <f t="shared" si="2"/>
        <v>0</v>
      </c>
      <c r="J35" s="129"/>
      <c r="K35" s="129"/>
      <c r="L35" s="129"/>
      <c r="U35" s="49">
        <v>0</v>
      </c>
    </row>
    <row r="36" spans="1:21" ht="26.1" customHeight="1">
      <c r="A36" s="3" t="s">
        <v>65</v>
      </c>
      <c r="B36" s="121" t="s">
        <v>158</v>
      </c>
      <c r="C36" s="4" t="s">
        <v>115</v>
      </c>
      <c r="D36" s="4"/>
      <c r="E36" s="51">
        <f t="shared" si="0"/>
        <v>0</v>
      </c>
      <c r="F36" s="11">
        <v>5</v>
      </c>
      <c r="G36" s="11" t="s">
        <v>142</v>
      </c>
      <c r="H36" s="11">
        <v>2</v>
      </c>
      <c r="I36" s="11">
        <f t="shared" si="2"/>
        <v>0</v>
      </c>
      <c r="J36" s="118">
        <v>1</v>
      </c>
      <c r="K36" s="118">
        <v>10</v>
      </c>
      <c r="L36" s="118">
        <f>IF(SUM(I36:I38)&gt;10,10,SUM(I36:I38))</f>
        <v>0</v>
      </c>
      <c r="U36" s="49">
        <v>0</v>
      </c>
    </row>
    <row r="37" spans="1:21" ht="26.1" customHeight="1">
      <c r="A37" s="3" t="s">
        <v>66</v>
      </c>
      <c r="B37" s="122"/>
      <c r="C37" s="4" t="s">
        <v>116</v>
      </c>
      <c r="D37" s="4"/>
      <c r="E37" s="51">
        <f t="shared" si="0"/>
        <v>0</v>
      </c>
      <c r="F37" s="11">
        <v>0.25</v>
      </c>
      <c r="G37" s="11" t="s">
        <v>134</v>
      </c>
      <c r="H37" s="11">
        <v>40</v>
      </c>
      <c r="I37" s="11">
        <f t="shared" si="2"/>
        <v>0</v>
      </c>
      <c r="J37" s="119"/>
      <c r="K37" s="119"/>
      <c r="L37" s="119"/>
      <c r="U37" s="49">
        <v>0</v>
      </c>
    </row>
    <row r="38" spans="1:21" ht="26.1" customHeight="1">
      <c r="A38" s="3" t="s">
        <v>67</v>
      </c>
      <c r="B38" s="123"/>
      <c r="C38" s="4" t="s">
        <v>117</v>
      </c>
      <c r="D38" s="4"/>
      <c r="E38" s="51">
        <f t="shared" si="0"/>
        <v>0</v>
      </c>
      <c r="F38" s="11">
        <v>2</v>
      </c>
      <c r="G38" s="11" t="s">
        <v>143</v>
      </c>
      <c r="H38" s="11">
        <v>5</v>
      </c>
      <c r="I38" s="11">
        <f t="shared" si="2"/>
        <v>0</v>
      </c>
      <c r="J38" s="120"/>
      <c r="K38" s="120"/>
      <c r="L38" s="120"/>
      <c r="U38" s="49">
        <v>0</v>
      </c>
    </row>
    <row r="39" spans="1:21" ht="26.1" customHeight="1">
      <c r="A39" s="23" t="s">
        <v>68</v>
      </c>
      <c r="B39" s="124" t="s">
        <v>159</v>
      </c>
      <c r="C39" s="24" t="s">
        <v>118</v>
      </c>
      <c r="D39" s="24"/>
      <c r="E39" s="52">
        <f t="shared" si="0"/>
        <v>0</v>
      </c>
      <c r="F39" s="25">
        <v>0.21</v>
      </c>
      <c r="G39" s="25" t="s">
        <v>144</v>
      </c>
      <c r="H39" s="25">
        <v>48</v>
      </c>
      <c r="I39" s="25">
        <f t="shared" si="2"/>
        <v>0</v>
      </c>
      <c r="J39" s="127">
        <v>2</v>
      </c>
      <c r="K39" s="127">
        <v>20</v>
      </c>
      <c r="L39" s="127">
        <f>IF(SUM(I39:I43)&gt;10,10*J39,SUM(I39:I43)*J39)</f>
        <v>0</v>
      </c>
      <c r="U39" s="49">
        <v>0</v>
      </c>
    </row>
    <row r="40" spans="1:21" ht="26.1" customHeight="1">
      <c r="A40" s="23" t="s">
        <v>69</v>
      </c>
      <c r="B40" s="125"/>
      <c r="C40" s="24" t="s">
        <v>119</v>
      </c>
      <c r="D40" s="24"/>
      <c r="E40" s="52">
        <f t="shared" si="0"/>
        <v>0</v>
      </c>
      <c r="F40" s="25">
        <v>0.21</v>
      </c>
      <c r="G40" s="25" t="s">
        <v>144</v>
      </c>
      <c r="H40" s="25">
        <v>48</v>
      </c>
      <c r="I40" s="25">
        <f t="shared" si="2"/>
        <v>0</v>
      </c>
      <c r="J40" s="128"/>
      <c r="K40" s="128"/>
      <c r="L40" s="128"/>
      <c r="U40" s="49">
        <v>0</v>
      </c>
    </row>
    <row r="41" spans="1:21" ht="26.1" customHeight="1">
      <c r="A41" s="23" t="s">
        <v>70</v>
      </c>
      <c r="B41" s="125"/>
      <c r="C41" s="24" t="s">
        <v>120</v>
      </c>
      <c r="D41" s="24"/>
      <c r="E41" s="52">
        <f t="shared" si="0"/>
        <v>0</v>
      </c>
      <c r="F41" s="25">
        <v>0.14000000000000001</v>
      </c>
      <c r="G41" s="25" t="s">
        <v>144</v>
      </c>
      <c r="H41" s="25">
        <v>72</v>
      </c>
      <c r="I41" s="25">
        <f t="shared" si="2"/>
        <v>0</v>
      </c>
      <c r="J41" s="128"/>
      <c r="K41" s="128"/>
      <c r="L41" s="128"/>
      <c r="U41" s="49">
        <v>0</v>
      </c>
    </row>
    <row r="42" spans="1:21" ht="26.1" customHeight="1">
      <c r="A42" s="23" t="s">
        <v>71</v>
      </c>
      <c r="B42" s="125"/>
      <c r="C42" s="24" t="s">
        <v>121</v>
      </c>
      <c r="D42" s="24"/>
      <c r="E42" s="52">
        <f t="shared" si="0"/>
        <v>0</v>
      </c>
      <c r="F42" s="25">
        <v>0.14000000000000001</v>
      </c>
      <c r="G42" s="25" t="s">
        <v>144</v>
      </c>
      <c r="H42" s="25">
        <v>72</v>
      </c>
      <c r="I42" s="25">
        <f t="shared" si="2"/>
        <v>0</v>
      </c>
      <c r="J42" s="128"/>
      <c r="K42" s="128"/>
      <c r="L42" s="128"/>
      <c r="U42" s="49">
        <v>0</v>
      </c>
    </row>
    <row r="43" spans="1:21" ht="26.1" customHeight="1">
      <c r="A43" s="23" t="s">
        <v>72</v>
      </c>
      <c r="B43" s="126"/>
      <c r="C43" s="24" t="s">
        <v>122</v>
      </c>
      <c r="D43" s="24"/>
      <c r="E43" s="52">
        <f t="shared" si="0"/>
        <v>0</v>
      </c>
      <c r="F43" s="25">
        <v>0.1</v>
      </c>
      <c r="G43" s="25" t="s">
        <v>144</v>
      </c>
      <c r="H43" s="25">
        <v>100</v>
      </c>
      <c r="I43" s="25">
        <f t="shared" si="2"/>
        <v>0</v>
      </c>
      <c r="J43" s="129"/>
      <c r="K43" s="129"/>
      <c r="L43" s="129"/>
      <c r="U43" s="49">
        <v>0</v>
      </c>
    </row>
    <row r="44" spans="1:21" ht="26.1" customHeight="1">
      <c r="A44" s="3" t="s">
        <v>73</v>
      </c>
      <c r="B44" s="115" t="s">
        <v>160</v>
      </c>
      <c r="C44" s="4" t="s">
        <v>123</v>
      </c>
      <c r="D44" s="4"/>
      <c r="E44" s="51">
        <f t="shared" si="0"/>
        <v>0</v>
      </c>
      <c r="F44" s="11">
        <v>2</v>
      </c>
      <c r="G44" s="11" t="s">
        <v>145</v>
      </c>
      <c r="H44" s="11">
        <v>5</v>
      </c>
      <c r="I44" s="11">
        <f t="shared" si="2"/>
        <v>0</v>
      </c>
      <c r="J44" s="118">
        <v>1</v>
      </c>
      <c r="K44" s="118">
        <v>10</v>
      </c>
      <c r="L44" s="118">
        <f>IF(SUM(I44:I50)&gt;10,10,SUM(I44:I50))</f>
        <v>0</v>
      </c>
      <c r="U44" s="49">
        <v>0</v>
      </c>
    </row>
    <row r="45" spans="1:21" ht="26.1" customHeight="1">
      <c r="A45" s="3" t="s">
        <v>74</v>
      </c>
      <c r="B45" s="116"/>
      <c r="C45" s="4" t="s">
        <v>124</v>
      </c>
      <c r="D45" s="4"/>
      <c r="E45" s="51">
        <f t="shared" si="0"/>
        <v>0</v>
      </c>
      <c r="F45" s="11">
        <v>1</v>
      </c>
      <c r="G45" s="11" t="s">
        <v>145</v>
      </c>
      <c r="H45" s="11">
        <v>10</v>
      </c>
      <c r="I45" s="11">
        <f t="shared" si="2"/>
        <v>0</v>
      </c>
      <c r="J45" s="119"/>
      <c r="K45" s="119"/>
      <c r="L45" s="119"/>
      <c r="U45" s="49">
        <v>0</v>
      </c>
    </row>
    <row r="46" spans="1:21" ht="26.1" customHeight="1">
      <c r="A46" s="3" t="s">
        <v>75</v>
      </c>
      <c r="B46" s="116"/>
      <c r="C46" s="4" t="s">
        <v>125</v>
      </c>
      <c r="D46" s="4"/>
      <c r="E46" s="51">
        <f t="shared" si="0"/>
        <v>0</v>
      </c>
      <c r="F46" s="11">
        <v>1</v>
      </c>
      <c r="G46" s="11" t="s">
        <v>145</v>
      </c>
      <c r="H46" s="11">
        <v>10</v>
      </c>
      <c r="I46" s="11">
        <f t="shared" si="2"/>
        <v>0</v>
      </c>
      <c r="J46" s="119"/>
      <c r="K46" s="119"/>
      <c r="L46" s="119"/>
      <c r="U46" s="49">
        <v>0</v>
      </c>
    </row>
    <row r="47" spans="1:21" ht="26.1" customHeight="1">
      <c r="A47" s="3" t="s">
        <v>76</v>
      </c>
      <c r="B47" s="116"/>
      <c r="C47" s="4" t="s">
        <v>126</v>
      </c>
      <c r="D47" s="4"/>
      <c r="E47" s="51">
        <f t="shared" si="0"/>
        <v>0</v>
      </c>
      <c r="F47" s="11">
        <v>1</v>
      </c>
      <c r="G47" s="11" t="s">
        <v>145</v>
      </c>
      <c r="H47" s="11">
        <v>10</v>
      </c>
      <c r="I47" s="11">
        <f t="shared" si="2"/>
        <v>0</v>
      </c>
      <c r="J47" s="119"/>
      <c r="K47" s="119"/>
      <c r="L47" s="119"/>
      <c r="U47" s="49">
        <v>0</v>
      </c>
    </row>
    <row r="48" spans="1:21" ht="26.1" customHeight="1">
      <c r="A48" s="3" t="s">
        <v>77</v>
      </c>
      <c r="B48" s="116"/>
      <c r="C48" s="4" t="s">
        <v>127</v>
      </c>
      <c r="D48" s="4"/>
      <c r="E48" s="51">
        <f t="shared" si="0"/>
        <v>0</v>
      </c>
      <c r="F48" s="11">
        <v>0.13</v>
      </c>
      <c r="G48" s="11" t="s">
        <v>146</v>
      </c>
      <c r="H48" s="11">
        <v>80</v>
      </c>
      <c r="I48" s="11">
        <f t="shared" si="2"/>
        <v>0</v>
      </c>
      <c r="J48" s="119"/>
      <c r="K48" s="119"/>
      <c r="L48" s="119"/>
      <c r="U48" s="49">
        <v>0</v>
      </c>
    </row>
    <row r="49" spans="1:21" ht="26.1" customHeight="1">
      <c r="A49" s="3" t="s">
        <v>78</v>
      </c>
      <c r="B49" s="116"/>
      <c r="C49" s="4" t="s">
        <v>128</v>
      </c>
      <c r="D49" s="4"/>
      <c r="E49" s="51">
        <f t="shared" si="0"/>
        <v>0</v>
      </c>
      <c r="F49" s="11">
        <v>0.13</v>
      </c>
      <c r="G49" s="11" t="s">
        <v>147</v>
      </c>
      <c r="H49" s="11">
        <v>80</v>
      </c>
      <c r="I49" s="11">
        <f t="shared" si="2"/>
        <v>0</v>
      </c>
      <c r="J49" s="119"/>
      <c r="K49" s="119"/>
      <c r="L49" s="119"/>
      <c r="U49" s="49">
        <v>0</v>
      </c>
    </row>
    <row r="50" spans="1:21" ht="26.1" customHeight="1">
      <c r="A50" s="3" t="s">
        <v>79</v>
      </c>
      <c r="B50" s="117"/>
      <c r="C50" s="4" t="s">
        <v>129</v>
      </c>
      <c r="D50" s="4"/>
      <c r="E50" s="51">
        <f t="shared" si="0"/>
        <v>0</v>
      </c>
      <c r="F50" s="11">
        <v>0.25</v>
      </c>
      <c r="G50" s="11" t="s">
        <v>147</v>
      </c>
      <c r="H50" s="11">
        <v>40</v>
      </c>
      <c r="I50" s="11">
        <f t="shared" si="2"/>
        <v>0</v>
      </c>
      <c r="J50" s="120"/>
      <c r="K50" s="120"/>
      <c r="L50" s="120"/>
      <c r="U50" s="49">
        <v>0</v>
      </c>
    </row>
    <row r="51" spans="1:21" ht="26.1" customHeight="1">
      <c r="A51" s="23" t="s">
        <v>80</v>
      </c>
      <c r="B51" s="26" t="s">
        <v>161</v>
      </c>
      <c r="C51" s="24" t="s">
        <v>130</v>
      </c>
      <c r="D51" s="24"/>
      <c r="E51" s="52">
        <f t="shared" si="0"/>
        <v>0</v>
      </c>
      <c r="F51" s="25">
        <v>10</v>
      </c>
      <c r="G51" s="25" t="s">
        <v>148</v>
      </c>
      <c r="H51" s="25">
        <v>1</v>
      </c>
      <c r="I51" s="25">
        <f t="shared" si="2"/>
        <v>0</v>
      </c>
      <c r="J51" s="27">
        <v>1</v>
      </c>
      <c r="K51" s="27">
        <v>10</v>
      </c>
      <c r="L51" s="27">
        <f>I51</f>
        <v>0</v>
      </c>
      <c r="U51" s="49">
        <v>0</v>
      </c>
    </row>
    <row r="52" spans="1:21">
      <c r="A52" s="17" t="s">
        <v>162</v>
      </c>
      <c r="B52" s="18"/>
      <c r="C52" s="19"/>
      <c r="D52" s="19"/>
      <c r="E52" s="19"/>
      <c r="F52" s="20"/>
      <c r="G52" s="20"/>
      <c r="H52" s="20"/>
      <c r="I52" s="21"/>
      <c r="J52" s="15">
        <f>SUM(J2:J51)</f>
        <v>10</v>
      </c>
      <c r="K52" s="15">
        <f t="shared" ref="K52:L52" si="3">SUM(K2:K51)</f>
        <v>100</v>
      </c>
      <c r="L52" s="15">
        <f t="shared" si="3"/>
        <v>0</v>
      </c>
      <c r="U52" s="19"/>
    </row>
  </sheetData>
  <sheetProtection password="8EB3" sheet="1" objects="1" scenarios="1" selectLockedCells="1" selectUnlockedCells="1"/>
  <mergeCells count="28">
    <mergeCell ref="B2:B19"/>
    <mergeCell ref="J2:J19"/>
    <mergeCell ref="K2:K19"/>
    <mergeCell ref="L2:L19"/>
    <mergeCell ref="B20:B21"/>
    <mergeCell ref="J20:J21"/>
    <mergeCell ref="K20:K21"/>
    <mergeCell ref="L20:L21"/>
    <mergeCell ref="B22:B27"/>
    <mergeCell ref="J22:J27"/>
    <mergeCell ref="K22:K27"/>
    <mergeCell ref="L22:L27"/>
    <mergeCell ref="B28:B35"/>
    <mergeCell ref="J28:J35"/>
    <mergeCell ref="K28:K35"/>
    <mergeCell ref="L28:L35"/>
    <mergeCell ref="B44:B50"/>
    <mergeCell ref="J44:J50"/>
    <mergeCell ref="K44:K50"/>
    <mergeCell ref="L44:L50"/>
    <mergeCell ref="J36:J38"/>
    <mergeCell ref="K36:K38"/>
    <mergeCell ref="L36:L38"/>
    <mergeCell ref="B36:B38"/>
    <mergeCell ref="B39:B43"/>
    <mergeCell ref="J39:J43"/>
    <mergeCell ref="K39:K43"/>
    <mergeCell ref="L39:L43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/>
  <dimension ref="A1:L27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/>
  <cols>
    <col min="1" max="1" width="9.28515625" style="1" bestFit="1" customWidth="1"/>
    <col min="2" max="2" width="3.7109375" style="1" bestFit="1" customWidth="1"/>
    <col min="3" max="3" width="73" style="2" customWidth="1"/>
    <col min="4" max="4" width="5.42578125" style="2" customWidth="1"/>
    <col min="5" max="5" width="4.28515625" style="2" bestFit="1" customWidth="1"/>
    <col min="6" max="6" width="10.28515625" bestFit="1" customWidth="1"/>
    <col min="7" max="7" width="16.7109375" bestFit="1" customWidth="1"/>
    <col min="8" max="8" width="6.5703125" bestFit="1" customWidth="1"/>
    <col min="9" max="9" width="7.140625" bestFit="1" customWidth="1"/>
    <col min="10" max="10" width="5.28515625" bestFit="1" customWidth="1"/>
    <col min="11" max="11" width="6.5703125" bestFit="1" customWidth="1"/>
    <col min="12" max="12" width="10.28515625" bestFit="1" customWidth="1"/>
  </cols>
  <sheetData>
    <row r="1" spans="1:12">
      <c r="A1" s="6" t="s">
        <v>30</v>
      </c>
      <c r="B1" s="9" t="s">
        <v>150</v>
      </c>
      <c r="C1" s="7" t="s">
        <v>131</v>
      </c>
      <c r="D1" s="12" t="s">
        <v>154</v>
      </c>
      <c r="E1" s="12" t="s">
        <v>153</v>
      </c>
      <c r="F1" s="9" t="s">
        <v>137</v>
      </c>
      <c r="G1" s="13" t="s">
        <v>138</v>
      </c>
      <c r="H1" s="14" t="s">
        <v>139</v>
      </c>
      <c r="I1" s="14" t="s">
        <v>152</v>
      </c>
      <c r="J1" s="14" t="s">
        <v>151</v>
      </c>
      <c r="K1" s="14" t="s">
        <v>139</v>
      </c>
      <c r="L1" s="9" t="s">
        <v>137</v>
      </c>
    </row>
    <row r="2" spans="1:12" ht="26.1" customHeight="1">
      <c r="A2" s="3" t="s">
        <v>163</v>
      </c>
      <c r="B2" s="130" t="s">
        <v>149</v>
      </c>
      <c r="C2" s="4" t="s">
        <v>184</v>
      </c>
      <c r="D2" s="5"/>
      <c r="E2" s="53">
        <v>0</v>
      </c>
      <c r="F2" s="11">
        <v>0.25</v>
      </c>
      <c r="G2" s="11" t="s">
        <v>189</v>
      </c>
      <c r="H2" s="11">
        <v>40</v>
      </c>
      <c r="I2" s="11">
        <f>IF(F2*E2&gt;10,10,F2*E2)</f>
        <v>0</v>
      </c>
      <c r="J2" s="131">
        <v>2</v>
      </c>
      <c r="K2" s="131">
        <v>20</v>
      </c>
      <c r="L2" s="131">
        <f>IF(SUM(I2:I6)*J2&gt;20,20,SUM(I2:I6)*J2)</f>
        <v>0</v>
      </c>
    </row>
    <row r="3" spans="1:12" ht="26.1" customHeight="1">
      <c r="A3" s="3" t="s">
        <v>164</v>
      </c>
      <c r="B3" s="130"/>
      <c r="C3" s="4" t="s">
        <v>185</v>
      </c>
      <c r="D3" s="5"/>
      <c r="E3" s="53">
        <v>0</v>
      </c>
      <c r="F3" s="11">
        <v>0.33</v>
      </c>
      <c r="G3" s="11" t="s">
        <v>189</v>
      </c>
      <c r="H3" s="11">
        <v>31</v>
      </c>
      <c r="I3" s="11">
        <f>IF(F3*E3&gt;10,10,F3*E3)</f>
        <v>0</v>
      </c>
      <c r="J3" s="131"/>
      <c r="K3" s="131"/>
      <c r="L3" s="131"/>
    </row>
    <row r="4" spans="1:12" ht="26.1" customHeight="1">
      <c r="A4" s="3" t="s">
        <v>165</v>
      </c>
      <c r="B4" s="130"/>
      <c r="C4" s="4" t="s">
        <v>186</v>
      </c>
      <c r="D4" s="5"/>
      <c r="E4" s="53">
        <v>0</v>
      </c>
      <c r="F4" s="11">
        <v>0.5</v>
      </c>
      <c r="G4" s="11" t="s">
        <v>189</v>
      </c>
      <c r="H4" s="11">
        <v>20</v>
      </c>
      <c r="I4" s="11">
        <f>IF(F4*E4&gt;10,10,F4*E4)</f>
        <v>0</v>
      </c>
      <c r="J4" s="131"/>
      <c r="K4" s="131"/>
      <c r="L4" s="131"/>
    </row>
    <row r="5" spans="1:12" ht="26.1" customHeight="1">
      <c r="A5" s="3" t="s">
        <v>166</v>
      </c>
      <c r="B5" s="130"/>
      <c r="C5" s="4" t="s">
        <v>187</v>
      </c>
      <c r="D5" s="5"/>
      <c r="E5" s="53">
        <v>0</v>
      </c>
      <c r="F5" s="11">
        <v>0.33</v>
      </c>
      <c r="G5" s="11" t="s">
        <v>189</v>
      </c>
      <c r="H5" s="11">
        <v>31</v>
      </c>
      <c r="I5" s="11">
        <f>IF(F5*E5&gt;10,10,F5*E5)</f>
        <v>0</v>
      </c>
      <c r="J5" s="131"/>
      <c r="K5" s="131"/>
      <c r="L5" s="131"/>
    </row>
    <row r="6" spans="1:12" ht="26.1" customHeight="1">
      <c r="A6" s="3" t="s">
        <v>167</v>
      </c>
      <c r="B6" s="130"/>
      <c r="C6" s="4" t="s">
        <v>188</v>
      </c>
      <c r="D6" s="5"/>
      <c r="E6" s="53">
        <v>0</v>
      </c>
      <c r="F6" s="11">
        <v>0.17</v>
      </c>
      <c r="G6" s="11" t="s">
        <v>132</v>
      </c>
      <c r="H6" s="11">
        <v>60</v>
      </c>
      <c r="I6" s="11">
        <f>IF(F6*E6&gt;10,10,F6*E6)</f>
        <v>0</v>
      </c>
      <c r="J6" s="131"/>
      <c r="K6" s="131"/>
      <c r="L6" s="131"/>
    </row>
    <row r="7" spans="1:12" ht="26.1" customHeight="1">
      <c r="A7" s="23" t="s">
        <v>168</v>
      </c>
      <c r="B7" s="132" t="s">
        <v>155</v>
      </c>
      <c r="C7" s="24" t="s">
        <v>190</v>
      </c>
      <c r="D7" s="24"/>
      <c r="E7" s="54">
        <v>0</v>
      </c>
      <c r="F7" s="25">
        <v>10</v>
      </c>
      <c r="G7" s="25" t="s">
        <v>192</v>
      </c>
      <c r="H7" s="25">
        <v>1</v>
      </c>
      <c r="I7" s="25">
        <f t="shared" ref="I7:I22" si="0">IF(F7*E7&gt;10,10,F7*E7)</f>
        <v>0</v>
      </c>
      <c r="J7" s="133">
        <v>1</v>
      </c>
      <c r="K7" s="133">
        <v>10</v>
      </c>
      <c r="L7" s="133">
        <f>IF(I7+I8&gt;10,10,I7+I8)</f>
        <v>0</v>
      </c>
    </row>
    <row r="8" spans="1:12" ht="26.1" customHeight="1">
      <c r="A8" s="23" t="s">
        <v>169</v>
      </c>
      <c r="B8" s="132"/>
      <c r="C8" s="24" t="s">
        <v>191</v>
      </c>
      <c r="D8" s="24"/>
      <c r="E8" s="54">
        <v>0</v>
      </c>
      <c r="F8" s="25">
        <v>2</v>
      </c>
      <c r="G8" s="25" t="s">
        <v>193</v>
      </c>
      <c r="H8" s="25">
        <v>5</v>
      </c>
      <c r="I8" s="25">
        <f t="shared" si="0"/>
        <v>0</v>
      </c>
      <c r="J8" s="133"/>
      <c r="K8" s="133"/>
      <c r="L8" s="133"/>
    </row>
    <row r="9" spans="1:12" ht="26.1" customHeight="1">
      <c r="A9" s="3" t="s">
        <v>170</v>
      </c>
      <c r="B9" s="130" t="s">
        <v>196</v>
      </c>
      <c r="C9" s="4" t="s">
        <v>194</v>
      </c>
      <c r="D9" s="5"/>
      <c r="E9" s="53">
        <v>0</v>
      </c>
      <c r="F9" s="11">
        <v>0.1</v>
      </c>
      <c r="G9" s="11" t="s">
        <v>132</v>
      </c>
      <c r="H9" s="11">
        <v>100</v>
      </c>
      <c r="I9" s="11">
        <f t="shared" si="0"/>
        <v>0</v>
      </c>
      <c r="J9" s="131">
        <v>1</v>
      </c>
      <c r="K9" s="131">
        <v>10</v>
      </c>
      <c r="L9" s="131">
        <f>IF(I9+I10&gt;10,10,I9+I10)</f>
        <v>0</v>
      </c>
    </row>
    <row r="10" spans="1:12" ht="26.1" customHeight="1">
      <c r="A10" s="3" t="s">
        <v>171</v>
      </c>
      <c r="B10" s="130"/>
      <c r="C10" s="4" t="s">
        <v>195</v>
      </c>
      <c r="D10" s="5"/>
      <c r="E10" s="53">
        <v>0</v>
      </c>
      <c r="F10" s="11">
        <v>0.1</v>
      </c>
      <c r="G10" s="11" t="s">
        <v>132</v>
      </c>
      <c r="H10" s="11">
        <v>100</v>
      </c>
      <c r="I10" s="11">
        <f t="shared" si="0"/>
        <v>0</v>
      </c>
      <c r="J10" s="131"/>
      <c r="K10" s="131"/>
      <c r="L10" s="131"/>
    </row>
    <row r="11" spans="1:12" ht="26.1" customHeight="1">
      <c r="A11" s="23" t="s">
        <v>172</v>
      </c>
      <c r="B11" s="124" t="s">
        <v>157</v>
      </c>
      <c r="C11" s="24" t="s">
        <v>197</v>
      </c>
      <c r="D11" s="24"/>
      <c r="E11" s="54">
        <v>0</v>
      </c>
      <c r="F11" s="25">
        <v>2.5</v>
      </c>
      <c r="G11" s="25" t="s">
        <v>203</v>
      </c>
      <c r="H11" s="25">
        <v>4</v>
      </c>
      <c r="I11" s="25">
        <f t="shared" si="0"/>
        <v>0</v>
      </c>
      <c r="J11" s="127">
        <v>2</v>
      </c>
      <c r="K11" s="127">
        <v>20</v>
      </c>
      <c r="L11" s="127">
        <f>IF(SUM(I11:I16)*2&gt;20,20,SUM(I11:I16)*2)</f>
        <v>0</v>
      </c>
    </row>
    <row r="12" spans="1:12" ht="26.1" customHeight="1">
      <c r="A12" s="23" t="s">
        <v>173</v>
      </c>
      <c r="B12" s="125"/>
      <c r="C12" s="24" t="s">
        <v>198</v>
      </c>
      <c r="D12" s="24"/>
      <c r="E12" s="54">
        <v>0</v>
      </c>
      <c r="F12" s="25">
        <v>2.5</v>
      </c>
      <c r="G12" s="25" t="s">
        <v>203</v>
      </c>
      <c r="H12" s="25">
        <v>4</v>
      </c>
      <c r="I12" s="25">
        <f t="shared" si="0"/>
        <v>0</v>
      </c>
      <c r="J12" s="128"/>
      <c r="K12" s="128"/>
      <c r="L12" s="128"/>
    </row>
    <row r="13" spans="1:12" ht="26.1" customHeight="1">
      <c r="A13" s="23" t="s">
        <v>174</v>
      </c>
      <c r="B13" s="125"/>
      <c r="C13" s="24" t="s">
        <v>199</v>
      </c>
      <c r="D13" s="24"/>
      <c r="E13" s="54">
        <v>0</v>
      </c>
      <c r="F13" s="25">
        <v>1.25</v>
      </c>
      <c r="G13" s="25" t="s">
        <v>203</v>
      </c>
      <c r="H13" s="25">
        <v>8</v>
      </c>
      <c r="I13" s="25">
        <f t="shared" si="0"/>
        <v>0</v>
      </c>
      <c r="J13" s="128"/>
      <c r="K13" s="128"/>
      <c r="L13" s="128"/>
    </row>
    <row r="14" spans="1:12" ht="26.1" customHeight="1">
      <c r="A14" s="23" t="s">
        <v>175</v>
      </c>
      <c r="B14" s="125"/>
      <c r="C14" s="24" t="s">
        <v>200</v>
      </c>
      <c r="D14" s="24"/>
      <c r="E14" s="54">
        <v>0</v>
      </c>
      <c r="F14" s="25">
        <v>0.05</v>
      </c>
      <c r="G14" s="25" t="s">
        <v>132</v>
      </c>
      <c r="H14" s="25">
        <v>200</v>
      </c>
      <c r="I14" s="25">
        <f t="shared" si="0"/>
        <v>0</v>
      </c>
      <c r="J14" s="128"/>
      <c r="K14" s="128"/>
      <c r="L14" s="128"/>
    </row>
    <row r="15" spans="1:12" ht="26.1" customHeight="1">
      <c r="A15" s="23" t="s">
        <v>176</v>
      </c>
      <c r="B15" s="125"/>
      <c r="C15" s="24" t="s">
        <v>201</v>
      </c>
      <c r="D15" s="24"/>
      <c r="E15" s="54">
        <v>0</v>
      </c>
      <c r="F15" s="25">
        <v>0.1</v>
      </c>
      <c r="G15" s="25" t="s">
        <v>132</v>
      </c>
      <c r="H15" s="25">
        <v>100</v>
      </c>
      <c r="I15" s="25">
        <f t="shared" si="0"/>
        <v>0</v>
      </c>
      <c r="J15" s="128"/>
      <c r="K15" s="128"/>
      <c r="L15" s="128"/>
    </row>
    <row r="16" spans="1:12" ht="26.1" customHeight="1">
      <c r="A16" s="23" t="s">
        <v>177</v>
      </c>
      <c r="B16" s="126"/>
      <c r="C16" s="24" t="s">
        <v>202</v>
      </c>
      <c r="D16" s="24"/>
      <c r="E16" s="54">
        <v>0</v>
      </c>
      <c r="F16" s="25">
        <v>0.1</v>
      </c>
      <c r="G16" s="25" t="s">
        <v>144</v>
      </c>
      <c r="H16" s="25">
        <v>100</v>
      </c>
      <c r="I16" s="25">
        <f t="shared" si="0"/>
        <v>0</v>
      </c>
      <c r="J16" s="129"/>
      <c r="K16" s="129"/>
      <c r="L16" s="129"/>
    </row>
    <row r="17" spans="1:12" ht="26.1" customHeight="1">
      <c r="A17" s="3" t="s">
        <v>178</v>
      </c>
      <c r="B17" s="121" t="s">
        <v>204</v>
      </c>
      <c r="C17" s="4" t="s">
        <v>205</v>
      </c>
      <c r="D17" s="5"/>
      <c r="E17" s="53">
        <v>0</v>
      </c>
      <c r="F17" s="11">
        <v>2.5</v>
      </c>
      <c r="G17" s="11" t="s">
        <v>203</v>
      </c>
      <c r="H17" s="11">
        <v>4</v>
      </c>
      <c r="I17" s="11">
        <f t="shared" si="0"/>
        <v>0</v>
      </c>
      <c r="J17" s="118">
        <v>2</v>
      </c>
      <c r="K17" s="118">
        <v>20</v>
      </c>
      <c r="L17" s="118">
        <f>IF(SUM(I17:I19)*2&gt;20,20,SUM(I17:I19)*2)</f>
        <v>0</v>
      </c>
    </row>
    <row r="18" spans="1:12" ht="26.1" customHeight="1">
      <c r="A18" s="3" t="s">
        <v>179</v>
      </c>
      <c r="B18" s="122"/>
      <c r="C18" s="4" t="s">
        <v>206</v>
      </c>
      <c r="D18" s="5"/>
      <c r="E18" s="53">
        <v>0</v>
      </c>
      <c r="F18" s="11">
        <v>2.5</v>
      </c>
      <c r="G18" s="11" t="s">
        <v>208</v>
      </c>
      <c r="H18" s="11">
        <v>4</v>
      </c>
      <c r="I18" s="11">
        <f t="shared" si="0"/>
        <v>0</v>
      </c>
      <c r="J18" s="119"/>
      <c r="K18" s="119"/>
      <c r="L18" s="119"/>
    </row>
    <row r="19" spans="1:12" ht="26.1" customHeight="1">
      <c r="A19" s="3" t="s">
        <v>180</v>
      </c>
      <c r="B19" s="123"/>
      <c r="C19" s="4" t="s">
        <v>207</v>
      </c>
      <c r="D19" s="5"/>
      <c r="E19" s="53">
        <v>0</v>
      </c>
      <c r="F19" s="11">
        <v>0.5</v>
      </c>
      <c r="G19" s="11" t="s">
        <v>209</v>
      </c>
      <c r="H19" s="11">
        <v>20</v>
      </c>
      <c r="I19" s="11">
        <f t="shared" si="0"/>
        <v>0</v>
      </c>
      <c r="J19" s="120"/>
      <c r="K19" s="120"/>
      <c r="L19" s="120"/>
    </row>
    <row r="20" spans="1:12" ht="26.1" customHeight="1">
      <c r="A20" s="23" t="s">
        <v>181</v>
      </c>
      <c r="B20" s="124" t="s">
        <v>210</v>
      </c>
      <c r="C20" s="24" t="s">
        <v>212</v>
      </c>
      <c r="D20" s="24"/>
      <c r="E20" s="54">
        <v>0</v>
      </c>
      <c r="F20" s="25">
        <v>1</v>
      </c>
      <c r="G20" s="25" t="s">
        <v>209</v>
      </c>
      <c r="H20" s="25">
        <v>10</v>
      </c>
      <c r="I20" s="25">
        <f t="shared" si="0"/>
        <v>0</v>
      </c>
      <c r="J20" s="127">
        <v>1</v>
      </c>
      <c r="K20" s="133">
        <v>10</v>
      </c>
      <c r="L20" s="133">
        <f>IF(I20+I21&gt;10,10,I20+I21)</f>
        <v>0</v>
      </c>
    </row>
    <row r="21" spans="1:12" ht="26.1" customHeight="1">
      <c r="A21" s="23" t="s">
        <v>182</v>
      </c>
      <c r="B21" s="126"/>
      <c r="C21" s="24" t="s">
        <v>213</v>
      </c>
      <c r="D21" s="24"/>
      <c r="E21" s="54">
        <v>0</v>
      </c>
      <c r="F21" s="25">
        <v>0.25</v>
      </c>
      <c r="G21" s="25" t="s">
        <v>133</v>
      </c>
      <c r="H21" s="25">
        <v>40</v>
      </c>
      <c r="I21" s="25">
        <f t="shared" si="0"/>
        <v>0</v>
      </c>
      <c r="J21" s="129"/>
      <c r="K21" s="133"/>
      <c r="L21" s="133"/>
    </row>
    <row r="22" spans="1:12" ht="26.1" customHeight="1">
      <c r="A22" s="3" t="s">
        <v>183</v>
      </c>
      <c r="B22" s="10" t="s">
        <v>211</v>
      </c>
      <c r="C22" s="4" t="s">
        <v>214</v>
      </c>
      <c r="D22" s="5"/>
      <c r="E22" s="53">
        <v>0</v>
      </c>
      <c r="F22" s="11">
        <v>10</v>
      </c>
      <c r="G22" s="11" t="s">
        <v>148</v>
      </c>
      <c r="H22" s="11">
        <v>1</v>
      </c>
      <c r="I22" s="11">
        <f t="shared" si="0"/>
        <v>0</v>
      </c>
      <c r="J22" s="8">
        <v>1</v>
      </c>
      <c r="K22" s="8">
        <v>10</v>
      </c>
      <c r="L22" s="8">
        <f>I22</f>
        <v>0</v>
      </c>
    </row>
    <row r="23" spans="1:12">
      <c r="A23" s="17" t="s">
        <v>162</v>
      </c>
      <c r="B23" s="18"/>
      <c r="C23" s="19"/>
      <c r="D23" s="19"/>
      <c r="E23" s="19"/>
      <c r="F23" s="20"/>
      <c r="G23" s="20"/>
      <c r="H23" s="20"/>
      <c r="I23" s="21"/>
      <c r="J23" s="15">
        <f>SUM(J2:J22)</f>
        <v>10</v>
      </c>
      <c r="K23" s="15">
        <f>SUM(K2:K22)</f>
        <v>100</v>
      </c>
      <c r="L23" s="15">
        <f>SUM(L2:L22)</f>
        <v>0</v>
      </c>
    </row>
    <row r="24" spans="1:12">
      <c r="J24" s="22"/>
      <c r="K24" s="22"/>
      <c r="L24" s="22"/>
    </row>
    <row r="25" spans="1:12">
      <c r="J25" s="22"/>
      <c r="K25" s="22"/>
      <c r="L25" s="22"/>
    </row>
    <row r="26" spans="1:12">
      <c r="J26" s="22"/>
      <c r="K26" s="22"/>
      <c r="L26" s="22"/>
    </row>
    <row r="27" spans="1:12">
      <c r="J27" s="22"/>
      <c r="K27" s="22"/>
      <c r="L27" s="22"/>
    </row>
  </sheetData>
  <sheetProtection password="8EB3" sheet="1" objects="1" scenarios="1" selectLockedCells="1" selectUnlockedCells="1"/>
  <mergeCells count="24">
    <mergeCell ref="B20:B21"/>
    <mergeCell ref="J20:J21"/>
    <mergeCell ref="K20:K21"/>
    <mergeCell ref="L20:L21"/>
    <mergeCell ref="K7:K8"/>
    <mergeCell ref="L7:L8"/>
    <mergeCell ref="B17:B19"/>
    <mergeCell ref="J17:J19"/>
    <mergeCell ref="K17:K19"/>
    <mergeCell ref="L17:L19"/>
    <mergeCell ref="B9:B10"/>
    <mergeCell ref="J9:J10"/>
    <mergeCell ref="K9:K10"/>
    <mergeCell ref="L9:L10"/>
    <mergeCell ref="B11:B16"/>
    <mergeCell ref="J11:J16"/>
    <mergeCell ref="K11:K16"/>
    <mergeCell ref="L11:L16"/>
    <mergeCell ref="B2:B6"/>
    <mergeCell ref="J2:J6"/>
    <mergeCell ref="K2:K6"/>
    <mergeCell ref="L2:L6"/>
    <mergeCell ref="B7:B8"/>
    <mergeCell ref="J7:J8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4"/>
  <dimension ref="A1:L67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/>
  <cols>
    <col min="1" max="1" width="10" style="45" bestFit="1" customWidth="1"/>
    <col min="2" max="2" width="3.7109375" style="45" bestFit="1" customWidth="1"/>
    <col min="3" max="3" width="73" style="46" customWidth="1"/>
    <col min="4" max="4" width="5.42578125" style="46" customWidth="1"/>
    <col min="5" max="5" width="4.28515625" style="46" bestFit="1" customWidth="1"/>
    <col min="6" max="6" width="10.28515625" style="35" bestFit="1" customWidth="1"/>
    <col min="7" max="7" width="16.7109375" style="35" bestFit="1" customWidth="1"/>
    <col min="8" max="8" width="6.5703125" style="35" bestFit="1" customWidth="1"/>
    <col min="9" max="9" width="7.140625" style="35" bestFit="1" customWidth="1"/>
    <col min="10" max="10" width="5.28515625" style="35" bestFit="1" customWidth="1"/>
    <col min="11" max="11" width="6.5703125" style="35" bestFit="1" customWidth="1"/>
    <col min="12" max="12" width="10.28515625" style="35" bestFit="1" customWidth="1"/>
    <col min="13" max="16384" width="9.140625" style="35"/>
  </cols>
  <sheetData>
    <row r="1" spans="1:12">
      <c r="A1" s="29" t="s">
        <v>30</v>
      </c>
      <c r="B1" s="30" t="s">
        <v>150</v>
      </c>
      <c r="C1" s="31" t="s">
        <v>131</v>
      </c>
      <c r="D1" s="32" t="s">
        <v>154</v>
      </c>
      <c r="E1" s="32" t="s">
        <v>153</v>
      </c>
      <c r="F1" s="30" t="s">
        <v>137</v>
      </c>
      <c r="G1" s="33" t="s">
        <v>138</v>
      </c>
      <c r="H1" s="34" t="s">
        <v>139</v>
      </c>
      <c r="I1" s="34" t="s">
        <v>152</v>
      </c>
      <c r="J1" s="34" t="s">
        <v>151</v>
      </c>
      <c r="K1" s="34" t="s">
        <v>139</v>
      </c>
      <c r="L1" s="30" t="s">
        <v>137</v>
      </c>
    </row>
    <row r="2" spans="1:12" ht="26.1" customHeight="1">
      <c r="A2" s="36" t="s">
        <v>215</v>
      </c>
      <c r="B2" s="37" t="s">
        <v>256</v>
      </c>
      <c r="C2" s="5" t="s">
        <v>254</v>
      </c>
      <c r="D2" s="5"/>
      <c r="E2" s="55">
        <v>0</v>
      </c>
      <c r="F2" s="16">
        <v>10</v>
      </c>
      <c r="G2" s="16" t="s">
        <v>255</v>
      </c>
      <c r="H2" s="16">
        <v>1</v>
      </c>
      <c r="I2" s="16">
        <f>IF(F2*E2&gt;10,10,F2*E2)</f>
        <v>0</v>
      </c>
      <c r="J2" s="38">
        <v>1</v>
      </c>
      <c r="K2" s="38">
        <v>10</v>
      </c>
      <c r="L2" s="38">
        <f>IF(I2*J2&gt;10,10,I2*J2)</f>
        <v>0</v>
      </c>
    </row>
    <row r="3" spans="1:12" ht="26.1" customHeight="1">
      <c r="A3" s="23" t="s">
        <v>216</v>
      </c>
      <c r="B3" s="124" t="s">
        <v>257</v>
      </c>
      <c r="C3" s="24" t="s">
        <v>258</v>
      </c>
      <c r="D3" s="24"/>
      <c r="E3" s="54">
        <v>0</v>
      </c>
      <c r="F3" s="25">
        <v>2.5</v>
      </c>
      <c r="G3" s="25" t="s">
        <v>267</v>
      </c>
      <c r="H3" s="25">
        <v>4</v>
      </c>
      <c r="I3" s="25">
        <f>IF(F3*E3&gt;10,10,F3*E3)</f>
        <v>0</v>
      </c>
      <c r="J3" s="127">
        <v>2</v>
      </c>
      <c r="K3" s="127">
        <v>20</v>
      </c>
      <c r="L3" s="127">
        <f>IF(SUM(I3:I14)*2&gt;20,20,SUM(I3:I14)*2)</f>
        <v>0</v>
      </c>
    </row>
    <row r="4" spans="1:12" ht="26.1" customHeight="1">
      <c r="A4" s="23" t="s">
        <v>217</v>
      </c>
      <c r="B4" s="125"/>
      <c r="C4" s="24" t="s">
        <v>259</v>
      </c>
      <c r="D4" s="24"/>
      <c r="E4" s="54">
        <v>0</v>
      </c>
      <c r="F4" s="25">
        <v>2.5</v>
      </c>
      <c r="G4" s="25" t="s">
        <v>267</v>
      </c>
      <c r="H4" s="25">
        <v>4</v>
      </c>
      <c r="I4" s="25">
        <f>IF(F4*E4&gt;10,10,F4*E4)</f>
        <v>0</v>
      </c>
      <c r="J4" s="128"/>
      <c r="K4" s="128"/>
      <c r="L4" s="128"/>
    </row>
    <row r="5" spans="1:12" ht="26.1" customHeight="1">
      <c r="A5" s="23" t="s">
        <v>218</v>
      </c>
      <c r="B5" s="125"/>
      <c r="C5" s="24" t="s">
        <v>260</v>
      </c>
      <c r="D5" s="24"/>
      <c r="E5" s="54">
        <v>0</v>
      </c>
      <c r="F5" s="25">
        <v>2.5</v>
      </c>
      <c r="G5" s="25" t="s">
        <v>267</v>
      </c>
      <c r="H5" s="25">
        <v>4</v>
      </c>
      <c r="I5" s="25">
        <f>IF(F5*E5&gt;10,10,F5*E5)</f>
        <v>0</v>
      </c>
      <c r="J5" s="128"/>
      <c r="K5" s="128"/>
      <c r="L5" s="128"/>
    </row>
    <row r="6" spans="1:12" ht="26.1" customHeight="1">
      <c r="A6" s="23" t="s">
        <v>219</v>
      </c>
      <c r="B6" s="125"/>
      <c r="C6" s="24" t="s">
        <v>261</v>
      </c>
      <c r="D6" s="24"/>
      <c r="E6" s="54">
        <v>0</v>
      </c>
      <c r="F6" s="25">
        <v>2.5</v>
      </c>
      <c r="G6" s="25" t="s">
        <v>267</v>
      </c>
      <c r="H6" s="25">
        <v>4</v>
      </c>
      <c r="I6" s="25">
        <f>IF(F6*E6&gt;10,10,F6*E6)</f>
        <v>0</v>
      </c>
      <c r="J6" s="128"/>
      <c r="K6" s="128"/>
      <c r="L6" s="128"/>
    </row>
    <row r="7" spans="1:12" ht="26.1" customHeight="1">
      <c r="A7" s="23" t="s">
        <v>220</v>
      </c>
      <c r="B7" s="125"/>
      <c r="C7" s="24" t="s">
        <v>262</v>
      </c>
      <c r="D7" s="24"/>
      <c r="E7" s="54">
        <v>0</v>
      </c>
      <c r="F7" s="25">
        <v>1</v>
      </c>
      <c r="G7" s="25" t="s">
        <v>267</v>
      </c>
      <c r="H7" s="25">
        <v>10</v>
      </c>
      <c r="I7" s="25">
        <f t="shared" ref="I7:I40" si="0">IF(F7*E7&gt;10,10,F7*E7)</f>
        <v>0</v>
      </c>
      <c r="J7" s="128"/>
      <c r="K7" s="128"/>
      <c r="L7" s="128"/>
    </row>
    <row r="8" spans="1:12" ht="26.1" customHeight="1">
      <c r="A8" s="23" t="s">
        <v>221</v>
      </c>
      <c r="B8" s="125"/>
      <c r="C8" s="24" t="s">
        <v>263</v>
      </c>
      <c r="D8" s="24"/>
      <c r="E8" s="54">
        <v>0</v>
      </c>
      <c r="F8" s="25">
        <v>1.25</v>
      </c>
      <c r="G8" s="25" t="s">
        <v>267</v>
      </c>
      <c r="H8" s="25">
        <v>8</v>
      </c>
      <c r="I8" s="25">
        <f t="shared" si="0"/>
        <v>0</v>
      </c>
      <c r="J8" s="128"/>
      <c r="K8" s="128"/>
      <c r="L8" s="128"/>
    </row>
    <row r="9" spans="1:12" ht="26.1" customHeight="1">
      <c r="A9" s="23" t="s">
        <v>222</v>
      </c>
      <c r="B9" s="125"/>
      <c r="C9" s="24" t="s">
        <v>264</v>
      </c>
      <c r="D9" s="24"/>
      <c r="E9" s="54">
        <v>0</v>
      </c>
      <c r="F9" s="25">
        <v>1.25</v>
      </c>
      <c r="G9" s="25" t="s">
        <v>267</v>
      </c>
      <c r="H9" s="25">
        <v>8</v>
      </c>
      <c r="I9" s="25">
        <f t="shared" si="0"/>
        <v>0</v>
      </c>
      <c r="J9" s="128"/>
      <c r="K9" s="128"/>
      <c r="L9" s="128"/>
    </row>
    <row r="10" spans="1:12" ht="26.1" customHeight="1">
      <c r="A10" s="23" t="s">
        <v>223</v>
      </c>
      <c r="B10" s="125"/>
      <c r="C10" s="24" t="s">
        <v>265</v>
      </c>
      <c r="D10" s="24"/>
      <c r="E10" s="54">
        <v>0</v>
      </c>
      <c r="F10" s="25">
        <v>1.25</v>
      </c>
      <c r="G10" s="25" t="s">
        <v>267</v>
      </c>
      <c r="H10" s="25">
        <v>8</v>
      </c>
      <c r="I10" s="25">
        <f t="shared" si="0"/>
        <v>0</v>
      </c>
      <c r="J10" s="128"/>
      <c r="K10" s="128"/>
      <c r="L10" s="128"/>
    </row>
    <row r="11" spans="1:12" ht="26.1" customHeight="1">
      <c r="A11" s="23" t="s">
        <v>224</v>
      </c>
      <c r="B11" s="125"/>
      <c r="C11" s="24" t="s">
        <v>266</v>
      </c>
      <c r="D11" s="24"/>
      <c r="E11" s="54">
        <v>0</v>
      </c>
      <c r="F11" s="25">
        <v>0.5</v>
      </c>
      <c r="G11" s="25" t="s">
        <v>267</v>
      </c>
      <c r="H11" s="25">
        <v>20</v>
      </c>
      <c r="I11" s="25">
        <f t="shared" si="0"/>
        <v>0</v>
      </c>
      <c r="J11" s="128"/>
      <c r="K11" s="128"/>
      <c r="L11" s="128"/>
    </row>
    <row r="12" spans="1:12" ht="26.1" customHeight="1">
      <c r="A12" s="23" t="s">
        <v>225</v>
      </c>
      <c r="B12" s="125"/>
      <c r="C12" s="24" t="s">
        <v>200</v>
      </c>
      <c r="D12" s="24"/>
      <c r="E12" s="54">
        <v>0</v>
      </c>
      <c r="F12" s="25">
        <v>0.1</v>
      </c>
      <c r="G12" s="25" t="s">
        <v>132</v>
      </c>
      <c r="H12" s="25">
        <v>100</v>
      </c>
      <c r="I12" s="25">
        <f t="shared" si="0"/>
        <v>0</v>
      </c>
      <c r="J12" s="128"/>
      <c r="K12" s="128"/>
      <c r="L12" s="128"/>
    </row>
    <row r="13" spans="1:12" ht="26.1" customHeight="1">
      <c r="A13" s="23" t="s">
        <v>226</v>
      </c>
      <c r="B13" s="125"/>
      <c r="C13" s="24" t="s">
        <v>201</v>
      </c>
      <c r="D13" s="24"/>
      <c r="E13" s="54">
        <v>0</v>
      </c>
      <c r="F13" s="25">
        <v>0.1</v>
      </c>
      <c r="G13" s="25" t="s">
        <v>132</v>
      </c>
      <c r="H13" s="25">
        <v>100</v>
      </c>
      <c r="I13" s="25">
        <f t="shared" si="0"/>
        <v>0</v>
      </c>
      <c r="J13" s="128"/>
      <c r="K13" s="128"/>
      <c r="L13" s="128"/>
    </row>
    <row r="14" spans="1:12" ht="38.25">
      <c r="A14" s="23" t="s">
        <v>227</v>
      </c>
      <c r="B14" s="126"/>
      <c r="C14" s="24" t="s">
        <v>202</v>
      </c>
      <c r="D14" s="24"/>
      <c r="E14" s="54">
        <v>0</v>
      </c>
      <c r="F14" s="25">
        <v>0.1</v>
      </c>
      <c r="G14" s="25" t="s">
        <v>132</v>
      </c>
      <c r="H14" s="25">
        <v>100</v>
      </c>
      <c r="I14" s="25">
        <f t="shared" si="0"/>
        <v>0</v>
      </c>
      <c r="J14" s="129"/>
      <c r="K14" s="129"/>
      <c r="L14" s="129"/>
    </row>
    <row r="15" spans="1:12" ht="26.1" customHeight="1">
      <c r="A15" s="36" t="s">
        <v>228</v>
      </c>
      <c r="B15" s="137" t="s">
        <v>196</v>
      </c>
      <c r="C15" s="5" t="s">
        <v>268</v>
      </c>
      <c r="D15" s="5"/>
      <c r="E15" s="55">
        <v>0</v>
      </c>
      <c r="F15" s="16">
        <v>5</v>
      </c>
      <c r="G15" s="16" t="s">
        <v>203</v>
      </c>
      <c r="H15" s="16">
        <v>2</v>
      </c>
      <c r="I15" s="16">
        <f t="shared" si="0"/>
        <v>0</v>
      </c>
      <c r="J15" s="134">
        <v>1</v>
      </c>
      <c r="K15" s="134">
        <v>10</v>
      </c>
      <c r="L15" s="134">
        <f>IF(SUM(I15:I17)&gt;10,10,SUM(I15:I17))</f>
        <v>0</v>
      </c>
    </row>
    <row r="16" spans="1:12" ht="26.1" customHeight="1">
      <c r="A16" s="36" t="s">
        <v>229</v>
      </c>
      <c r="B16" s="138"/>
      <c r="C16" s="5" t="s">
        <v>269</v>
      </c>
      <c r="D16" s="5"/>
      <c r="E16" s="55">
        <v>0</v>
      </c>
      <c r="F16" s="16">
        <v>0.42</v>
      </c>
      <c r="G16" s="16" t="s">
        <v>132</v>
      </c>
      <c r="H16" s="16">
        <v>24</v>
      </c>
      <c r="I16" s="16">
        <f t="shared" si="0"/>
        <v>0</v>
      </c>
      <c r="J16" s="135"/>
      <c r="K16" s="135"/>
      <c r="L16" s="135"/>
    </row>
    <row r="17" spans="1:12" ht="26.1" customHeight="1">
      <c r="A17" s="36" t="s">
        <v>230</v>
      </c>
      <c r="B17" s="139"/>
      <c r="C17" s="5" t="s">
        <v>270</v>
      </c>
      <c r="D17" s="5"/>
      <c r="E17" s="55">
        <v>0</v>
      </c>
      <c r="F17" s="16">
        <v>0.21</v>
      </c>
      <c r="G17" s="16" t="s">
        <v>132</v>
      </c>
      <c r="H17" s="16">
        <v>48</v>
      </c>
      <c r="I17" s="16">
        <f t="shared" si="0"/>
        <v>0</v>
      </c>
      <c r="J17" s="136"/>
      <c r="K17" s="136"/>
      <c r="L17" s="136"/>
    </row>
    <row r="18" spans="1:12" ht="26.1" customHeight="1">
      <c r="A18" s="23" t="s">
        <v>231</v>
      </c>
      <c r="B18" s="124" t="s">
        <v>157</v>
      </c>
      <c r="C18" s="24" t="s">
        <v>271</v>
      </c>
      <c r="D18" s="24"/>
      <c r="E18" s="54">
        <v>0</v>
      </c>
      <c r="F18" s="25">
        <v>5</v>
      </c>
      <c r="G18" s="25" t="s">
        <v>203</v>
      </c>
      <c r="H18" s="25">
        <v>2</v>
      </c>
      <c r="I18" s="25">
        <f t="shared" si="0"/>
        <v>0</v>
      </c>
      <c r="J18" s="127">
        <v>1</v>
      </c>
      <c r="K18" s="127">
        <v>10</v>
      </c>
      <c r="L18" s="127">
        <f>IF(SUM(I18:I22)&gt;10,10,SUM(I18:I22))</f>
        <v>0</v>
      </c>
    </row>
    <row r="19" spans="1:12" ht="26.1" customHeight="1">
      <c r="A19" s="23" t="s">
        <v>232</v>
      </c>
      <c r="B19" s="125"/>
      <c r="C19" s="24" t="s">
        <v>272</v>
      </c>
      <c r="D19" s="24"/>
      <c r="E19" s="54">
        <v>0</v>
      </c>
      <c r="F19" s="25">
        <v>5</v>
      </c>
      <c r="G19" s="25" t="s">
        <v>203</v>
      </c>
      <c r="H19" s="25">
        <v>2</v>
      </c>
      <c r="I19" s="25">
        <f t="shared" si="0"/>
        <v>0</v>
      </c>
      <c r="J19" s="128"/>
      <c r="K19" s="128"/>
      <c r="L19" s="128"/>
    </row>
    <row r="20" spans="1:12" ht="26.1" customHeight="1">
      <c r="A20" s="23" t="s">
        <v>233</v>
      </c>
      <c r="B20" s="125"/>
      <c r="C20" s="24" t="s">
        <v>273</v>
      </c>
      <c r="D20" s="24"/>
      <c r="E20" s="54">
        <v>0</v>
      </c>
      <c r="F20" s="25">
        <v>2</v>
      </c>
      <c r="G20" s="25" t="s">
        <v>203</v>
      </c>
      <c r="H20" s="25">
        <v>5</v>
      </c>
      <c r="I20" s="25">
        <f t="shared" si="0"/>
        <v>0</v>
      </c>
      <c r="J20" s="128"/>
      <c r="K20" s="128"/>
      <c r="L20" s="128"/>
    </row>
    <row r="21" spans="1:12" ht="26.1" customHeight="1">
      <c r="A21" s="23" t="s">
        <v>234</v>
      </c>
      <c r="B21" s="125"/>
      <c r="C21" s="24" t="s">
        <v>274</v>
      </c>
      <c r="D21" s="24"/>
      <c r="E21" s="54">
        <v>0</v>
      </c>
      <c r="F21" s="25">
        <v>2.5</v>
      </c>
      <c r="G21" s="25" t="s">
        <v>203</v>
      </c>
      <c r="H21" s="25">
        <v>4</v>
      </c>
      <c r="I21" s="25">
        <f t="shared" si="0"/>
        <v>0</v>
      </c>
      <c r="J21" s="128"/>
      <c r="K21" s="128"/>
      <c r="L21" s="128"/>
    </row>
    <row r="22" spans="1:12" ht="26.1" customHeight="1">
      <c r="A22" s="23" t="s">
        <v>235</v>
      </c>
      <c r="B22" s="126"/>
      <c r="C22" s="24" t="s">
        <v>275</v>
      </c>
      <c r="D22" s="24"/>
      <c r="E22" s="54">
        <v>0</v>
      </c>
      <c r="F22" s="25">
        <v>0.1</v>
      </c>
      <c r="G22" s="25" t="s">
        <v>132</v>
      </c>
      <c r="H22" s="25">
        <v>100</v>
      </c>
      <c r="I22" s="25">
        <f t="shared" si="0"/>
        <v>0</v>
      </c>
      <c r="J22" s="129"/>
      <c r="K22" s="129"/>
      <c r="L22" s="129"/>
    </row>
    <row r="23" spans="1:12" ht="26.1" customHeight="1">
      <c r="A23" s="36" t="s">
        <v>236</v>
      </c>
      <c r="B23" s="137" t="s">
        <v>204</v>
      </c>
      <c r="C23" s="5" t="s">
        <v>276</v>
      </c>
      <c r="D23" s="5"/>
      <c r="E23" s="55">
        <v>0</v>
      </c>
      <c r="F23" s="16">
        <v>5</v>
      </c>
      <c r="G23" s="16" t="s">
        <v>135</v>
      </c>
      <c r="H23" s="16">
        <v>2</v>
      </c>
      <c r="I23" s="16">
        <f t="shared" si="0"/>
        <v>0</v>
      </c>
      <c r="J23" s="134">
        <v>1</v>
      </c>
      <c r="K23" s="134">
        <v>10</v>
      </c>
      <c r="L23" s="134">
        <f>IF(I23+I24&gt;10,10,I23+I24)</f>
        <v>0</v>
      </c>
    </row>
    <row r="24" spans="1:12" ht="26.1" customHeight="1">
      <c r="A24" s="36" t="s">
        <v>237</v>
      </c>
      <c r="B24" s="139"/>
      <c r="C24" s="5" t="s">
        <v>277</v>
      </c>
      <c r="D24" s="5"/>
      <c r="E24" s="55">
        <v>0</v>
      </c>
      <c r="F24" s="16">
        <v>5</v>
      </c>
      <c r="G24" s="16" t="s">
        <v>278</v>
      </c>
      <c r="H24" s="16">
        <v>2</v>
      </c>
      <c r="I24" s="16">
        <f t="shared" si="0"/>
        <v>0</v>
      </c>
      <c r="J24" s="136"/>
      <c r="K24" s="136"/>
      <c r="L24" s="136"/>
    </row>
    <row r="25" spans="1:12" ht="26.1" customHeight="1">
      <c r="A25" s="23" t="s">
        <v>238</v>
      </c>
      <c r="B25" s="28" t="s">
        <v>280</v>
      </c>
      <c r="C25" s="24" t="s">
        <v>279</v>
      </c>
      <c r="D25" s="24"/>
      <c r="E25" s="54">
        <v>0</v>
      </c>
      <c r="F25" s="25">
        <v>10</v>
      </c>
      <c r="G25" s="25" t="s">
        <v>148</v>
      </c>
      <c r="H25" s="25">
        <v>1</v>
      </c>
      <c r="I25" s="25">
        <f t="shared" si="0"/>
        <v>0</v>
      </c>
      <c r="J25" s="27">
        <v>1</v>
      </c>
      <c r="K25" s="27">
        <v>10</v>
      </c>
      <c r="L25" s="27">
        <f>I25</f>
        <v>0</v>
      </c>
    </row>
    <row r="26" spans="1:12" ht="26.1" customHeight="1">
      <c r="A26" s="36" t="s">
        <v>239</v>
      </c>
      <c r="B26" s="137" t="s">
        <v>160</v>
      </c>
      <c r="C26" s="5" t="s">
        <v>97</v>
      </c>
      <c r="D26" s="5"/>
      <c r="E26" s="55">
        <v>0</v>
      </c>
      <c r="F26" s="16">
        <v>2</v>
      </c>
      <c r="G26" s="16" t="s">
        <v>136</v>
      </c>
      <c r="H26" s="16">
        <v>5</v>
      </c>
      <c r="I26" s="16">
        <f t="shared" si="0"/>
        <v>0</v>
      </c>
      <c r="J26" s="134">
        <v>3</v>
      </c>
      <c r="K26" s="134">
        <v>30</v>
      </c>
      <c r="L26" s="134">
        <f>IF(SUM(I26:I40)*3&gt;30,30,SUM(I26:I40)*3)</f>
        <v>0</v>
      </c>
    </row>
    <row r="27" spans="1:12" ht="26.1" customHeight="1">
      <c r="A27" s="36" t="s">
        <v>240</v>
      </c>
      <c r="B27" s="138"/>
      <c r="C27" s="5" t="s">
        <v>281</v>
      </c>
      <c r="D27" s="5"/>
      <c r="E27" s="55">
        <v>0</v>
      </c>
      <c r="F27" s="16">
        <v>2</v>
      </c>
      <c r="G27" s="16" t="s">
        <v>142</v>
      </c>
      <c r="H27" s="16">
        <v>5</v>
      </c>
      <c r="I27" s="16">
        <f t="shared" si="0"/>
        <v>0</v>
      </c>
      <c r="J27" s="135"/>
      <c r="K27" s="135"/>
      <c r="L27" s="135"/>
    </row>
    <row r="28" spans="1:12" ht="26.1" customHeight="1">
      <c r="A28" s="36" t="s">
        <v>241</v>
      </c>
      <c r="B28" s="138"/>
      <c r="C28" s="5" t="s">
        <v>282</v>
      </c>
      <c r="D28" s="5"/>
      <c r="E28" s="55">
        <v>0</v>
      </c>
      <c r="F28" s="16">
        <v>1</v>
      </c>
      <c r="G28" s="16" t="s">
        <v>142</v>
      </c>
      <c r="H28" s="16">
        <v>10</v>
      </c>
      <c r="I28" s="16">
        <f t="shared" si="0"/>
        <v>0</v>
      </c>
      <c r="J28" s="135"/>
      <c r="K28" s="135"/>
      <c r="L28" s="135"/>
    </row>
    <row r="29" spans="1:12" ht="26.1" customHeight="1">
      <c r="A29" s="36" t="s">
        <v>242</v>
      </c>
      <c r="B29" s="138"/>
      <c r="C29" s="5" t="s">
        <v>283</v>
      </c>
      <c r="D29" s="5"/>
      <c r="E29" s="55">
        <v>0</v>
      </c>
      <c r="F29" s="16">
        <v>1</v>
      </c>
      <c r="G29" s="16" t="s">
        <v>142</v>
      </c>
      <c r="H29" s="16">
        <v>10</v>
      </c>
      <c r="I29" s="16">
        <f t="shared" si="0"/>
        <v>0</v>
      </c>
      <c r="J29" s="135"/>
      <c r="K29" s="135"/>
      <c r="L29" s="135"/>
    </row>
    <row r="30" spans="1:12" ht="26.1" customHeight="1">
      <c r="A30" s="36" t="s">
        <v>243</v>
      </c>
      <c r="B30" s="138"/>
      <c r="C30" s="5" t="s">
        <v>284</v>
      </c>
      <c r="D30" s="5"/>
      <c r="E30" s="55">
        <v>0</v>
      </c>
      <c r="F30" s="16">
        <v>1</v>
      </c>
      <c r="G30" s="16" t="s">
        <v>142</v>
      </c>
      <c r="H30" s="16">
        <v>5</v>
      </c>
      <c r="I30" s="16">
        <f t="shared" si="0"/>
        <v>0</v>
      </c>
      <c r="J30" s="135"/>
      <c r="K30" s="135"/>
      <c r="L30" s="135"/>
    </row>
    <row r="31" spans="1:12" ht="26.1" customHeight="1">
      <c r="A31" s="36" t="s">
        <v>244</v>
      </c>
      <c r="B31" s="138"/>
      <c r="C31" s="5" t="s">
        <v>285</v>
      </c>
      <c r="D31" s="5"/>
      <c r="E31" s="55">
        <v>0</v>
      </c>
      <c r="F31" s="16">
        <v>2</v>
      </c>
      <c r="G31" s="16" t="s">
        <v>295</v>
      </c>
      <c r="H31" s="48">
        <v>2</v>
      </c>
      <c r="I31" s="16">
        <f>IF(F31*E31&gt;4,4,F31*E31)</f>
        <v>0</v>
      </c>
      <c r="J31" s="135"/>
      <c r="K31" s="135"/>
      <c r="L31" s="135"/>
    </row>
    <row r="32" spans="1:12" ht="26.1" customHeight="1">
      <c r="A32" s="36" t="s">
        <v>245</v>
      </c>
      <c r="B32" s="138"/>
      <c r="C32" s="5" t="s">
        <v>286</v>
      </c>
      <c r="D32" s="5"/>
      <c r="E32" s="55">
        <v>0</v>
      </c>
      <c r="F32" s="16">
        <v>1</v>
      </c>
      <c r="G32" s="16" t="s">
        <v>295</v>
      </c>
      <c r="H32" s="16">
        <v>10</v>
      </c>
      <c r="I32" s="16">
        <f t="shared" si="0"/>
        <v>0</v>
      </c>
      <c r="J32" s="135"/>
      <c r="K32" s="135"/>
      <c r="L32" s="135"/>
    </row>
    <row r="33" spans="1:12" ht="26.1" customHeight="1">
      <c r="A33" s="36" t="s">
        <v>246</v>
      </c>
      <c r="B33" s="138"/>
      <c r="C33" s="5" t="s">
        <v>287</v>
      </c>
      <c r="D33" s="5"/>
      <c r="E33" s="55">
        <v>0</v>
      </c>
      <c r="F33" s="16">
        <v>1</v>
      </c>
      <c r="G33" s="16" t="s">
        <v>296</v>
      </c>
      <c r="H33" s="16">
        <v>10</v>
      </c>
      <c r="I33" s="16">
        <f t="shared" si="0"/>
        <v>0</v>
      </c>
      <c r="J33" s="135"/>
      <c r="K33" s="135"/>
      <c r="L33" s="135"/>
    </row>
    <row r="34" spans="1:12" ht="26.1" customHeight="1">
      <c r="A34" s="36" t="s">
        <v>247</v>
      </c>
      <c r="B34" s="138"/>
      <c r="C34" s="5" t="s">
        <v>288</v>
      </c>
      <c r="D34" s="5"/>
      <c r="E34" s="55">
        <v>0</v>
      </c>
      <c r="F34" s="16">
        <v>2</v>
      </c>
      <c r="G34" s="16" t="s">
        <v>297</v>
      </c>
      <c r="H34" s="16">
        <v>5</v>
      </c>
      <c r="I34" s="16">
        <f t="shared" si="0"/>
        <v>0</v>
      </c>
      <c r="J34" s="135"/>
      <c r="K34" s="135"/>
      <c r="L34" s="135"/>
    </row>
    <row r="35" spans="1:12" ht="26.1" customHeight="1">
      <c r="A35" s="36" t="s">
        <v>248</v>
      </c>
      <c r="B35" s="138"/>
      <c r="C35" s="5" t="s">
        <v>289</v>
      </c>
      <c r="D35" s="5"/>
      <c r="E35" s="55">
        <v>0</v>
      </c>
      <c r="F35" s="16">
        <v>1</v>
      </c>
      <c r="G35" s="16" t="s">
        <v>297</v>
      </c>
      <c r="H35" s="16">
        <v>10</v>
      </c>
      <c r="I35" s="16">
        <f t="shared" si="0"/>
        <v>0</v>
      </c>
      <c r="J35" s="135"/>
      <c r="K35" s="135"/>
      <c r="L35" s="135"/>
    </row>
    <row r="36" spans="1:12" ht="26.1" customHeight="1">
      <c r="A36" s="36" t="s">
        <v>249</v>
      </c>
      <c r="B36" s="138"/>
      <c r="C36" s="5" t="s">
        <v>290</v>
      </c>
      <c r="D36" s="5"/>
      <c r="E36" s="55">
        <v>0</v>
      </c>
      <c r="F36" s="16">
        <v>2.5</v>
      </c>
      <c r="G36" s="16" t="s">
        <v>298</v>
      </c>
      <c r="H36" s="16">
        <v>4</v>
      </c>
      <c r="I36" s="16">
        <f t="shared" si="0"/>
        <v>0</v>
      </c>
      <c r="J36" s="135"/>
      <c r="K36" s="135"/>
      <c r="L36" s="135"/>
    </row>
    <row r="37" spans="1:12" ht="26.1" customHeight="1">
      <c r="A37" s="36" t="s">
        <v>250</v>
      </c>
      <c r="B37" s="138"/>
      <c r="C37" s="5" t="s">
        <v>291</v>
      </c>
      <c r="D37" s="5"/>
      <c r="E37" s="55">
        <v>0</v>
      </c>
      <c r="F37" s="16">
        <v>2.5</v>
      </c>
      <c r="G37" s="16" t="s">
        <v>298</v>
      </c>
      <c r="H37" s="16">
        <v>4</v>
      </c>
      <c r="I37" s="16">
        <f t="shared" si="0"/>
        <v>0</v>
      </c>
      <c r="J37" s="135"/>
      <c r="K37" s="135"/>
      <c r="L37" s="135"/>
    </row>
    <row r="38" spans="1:12" ht="26.1" customHeight="1">
      <c r="A38" s="36" t="s">
        <v>251</v>
      </c>
      <c r="B38" s="138"/>
      <c r="C38" s="5" t="s">
        <v>292</v>
      </c>
      <c r="D38" s="5"/>
      <c r="E38" s="55">
        <v>0</v>
      </c>
      <c r="F38" s="16">
        <v>0.5</v>
      </c>
      <c r="G38" s="16" t="s">
        <v>133</v>
      </c>
      <c r="H38" s="16">
        <v>20</v>
      </c>
      <c r="I38" s="16">
        <f t="shared" si="0"/>
        <v>0</v>
      </c>
      <c r="J38" s="135"/>
      <c r="K38" s="135"/>
      <c r="L38" s="135"/>
    </row>
    <row r="39" spans="1:12" ht="26.1" customHeight="1">
      <c r="A39" s="36" t="s">
        <v>252</v>
      </c>
      <c r="B39" s="138"/>
      <c r="C39" s="5" t="s">
        <v>293</v>
      </c>
      <c r="D39" s="5"/>
      <c r="E39" s="55">
        <v>0</v>
      </c>
      <c r="F39" s="16">
        <v>1.25</v>
      </c>
      <c r="G39" s="16" t="s">
        <v>299</v>
      </c>
      <c r="H39" s="16">
        <v>8</v>
      </c>
      <c r="I39" s="16">
        <f t="shared" si="0"/>
        <v>0</v>
      </c>
      <c r="J39" s="135"/>
      <c r="K39" s="135"/>
      <c r="L39" s="135"/>
    </row>
    <row r="40" spans="1:12" ht="26.1" customHeight="1">
      <c r="A40" s="36" t="s">
        <v>253</v>
      </c>
      <c r="B40" s="139"/>
      <c r="C40" s="5" t="s">
        <v>294</v>
      </c>
      <c r="D40" s="5"/>
      <c r="E40" s="55">
        <v>0</v>
      </c>
      <c r="F40" s="16">
        <v>1.25</v>
      </c>
      <c r="G40" s="16" t="s">
        <v>300</v>
      </c>
      <c r="H40" s="16">
        <v>8</v>
      </c>
      <c r="I40" s="16">
        <f t="shared" si="0"/>
        <v>0</v>
      </c>
      <c r="J40" s="136"/>
      <c r="K40" s="136"/>
      <c r="L40" s="136"/>
    </row>
    <row r="41" spans="1:12">
      <c r="A41" s="39" t="s">
        <v>162</v>
      </c>
      <c r="B41" s="40"/>
      <c r="C41" s="41"/>
      <c r="D41" s="41"/>
      <c r="E41" s="41"/>
      <c r="F41" s="42"/>
      <c r="G41" s="42"/>
      <c r="H41" s="42"/>
      <c r="I41" s="43"/>
      <c r="J41" s="44">
        <f>SUM(J2:J40)</f>
        <v>10</v>
      </c>
      <c r="K41" s="44">
        <f>SUM(K2:K40)</f>
        <v>100</v>
      </c>
      <c r="L41" s="44">
        <f>SUM(L2:L40)</f>
        <v>0</v>
      </c>
    </row>
    <row r="42" spans="1:12">
      <c r="F42" s="47"/>
      <c r="G42" s="47"/>
      <c r="H42" s="47"/>
      <c r="I42" s="47"/>
      <c r="J42" s="47"/>
      <c r="K42" s="47"/>
      <c r="L42" s="47"/>
    </row>
    <row r="43" spans="1:12">
      <c r="F43" s="47"/>
      <c r="G43" s="47"/>
      <c r="H43" s="47"/>
      <c r="I43" s="47"/>
      <c r="J43" s="47"/>
      <c r="K43" s="47"/>
      <c r="L43" s="47"/>
    </row>
    <row r="44" spans="1:12">
      <c r="F44" s="47"/>
      <c r="G44" s="47"/>
      <c r="H44" s="47"/>
      <c r="I44" s="47"/>
      <c r="J44" s="47"/>
      <c r="K44" s="47"/>
      <c r="L44" s="47"/>
    </row>
    <row r="45" spans="1:12">
      <c r="F45" s="47"/>
      <c r="G45" s="47"/>
      <c r="H45" s="47"/>
      <c r="I45" s="47"/>
      <c r="J45" s="47"/>
      <c r="K45" s="47"/>
      <c r="L45" s="47"/>
    </row>
    <row r="46" spans="1:12">
      <c r="F46" s="47"/>
      <c r="G46" s="47"/>
      <c r="H46" s="47"/>
      <c r="I46" s="47"/>
      <c r="J46" s="47"/>
      <c r="K46" s="47"/>
      <c r="L46" s="47"/>
    </row>
    <row r="47" spans="1:12">
      <c r="F47" s="47"/>
      <c r="G47" s="47"/>
      <c r="H47" s="47"/>
      <c r="I47" s="47"/>
      <c r="J47" s="47"/>
      <c r="K47" s="47"/>
      <c r="L47" s="47"/>
    </row>
    <row r="48" spans="1:12">
      <c r="F48" s="47"/>
      <c r="G48" s="47"/>
      <c r="H48" s="47"/>
      <c r="I48" s="47"/>
      <c r="J48" s="47"/>
      <c r="K48" s="47"/>
      <c r="L48" s="47"/>
    </row>
    <row r="49" spans="6:12">
      <c r="F49" s="47"/>
      <c r="G49" s="47"/>
      <c r="H49" s="47"/>
      <c r="I49" s="47"/>
      <c r="J49" s="47"/>
      <c r="K49" s="47"/>
      <c r="L49" s="47"/>
    </row>
    <row r="50" spans="6:12">
      <c r="F50" s="47"/>
      <c r="G50" s="47"/>
      <c r="H50" s="47"/>
      <c r="I50" s="47"/>
      <c r="J50" s="47"/>
      <c r="K50" s="47"/>
      <c r="L50" s="47"/>
    </row>
    <row r="51" spans="6:12">
      <c r="F51" s="47"/>
      <c r="G51" s="47"/>
      <c r="H51" s="47"/>
      <c r="I51" s="47"/>
      <c r="J51" s="47"/>
      <c r="K51" s="47"/>
      <c r="L51" s="47"/>
    </row>
    <row r="52" spans="6:12">
      <c r="F52" s="47"/>
      <c r="G52" s="47"/>
      <c r="H52" s="47"/>
      <c r="I52" s="47"/>
      <c r="J52" s="47"/>
      <c r="K52" s="47"/>
      <c r="L52" s="47"/>
    </row>
    <row r="53" spans="6:12">
      <c r="F53" s="47"/>
      <c r="G53" s="47"/>
      <c r="H53" s="47"/>
      <c r="I53" s="47"/>
      <c r="J53" s="47"/>
      <c r="K53" s="47"/>
      <c r="L53" s="47"/>
    </row>
    <row r="54" spans="6:12">
      <c r="F54" s="47"/>
      <c r="G54" s="47"/>
      <c r="H54" s="47"/>
      <c r="I54" s="47"/>
      <c r="J54" s="47"/>
      <c r="K54" s="47"/>
      <c r="L54" s="47"/>
    </row>
    <row r="55" spans="6:12">
      <c r="F55" s="47"/>
      <c r="G55" s="47"/>
      <c r="H55" s="47"/>
      <c r="I55" s="47"/>
      <c r="J55" s="47"/>
      <c r="K55" s="47"/>
      <c r="L55" s="47"/>
    </row>
    <row r="56" spans="6:12">
      <c r="F56" s="47"/>
      <c r="G56" s="47"/>
      <c r="H56" s="47"/>
      <c r="I56" s="47"/>
      <c r="J56" s="47"/>
      <c r="K56" s="47"/>
      <c r="L56" s="47"/>
    </row>
    <row r="57" spans="6:12">
      <c r="F57" s="47"/>
      <c r="G57" s="47"/>
      <c r="H57" s="47"/>
      <c r="I57" s="47"/>
      <c r="J57" s="47"/>
      <c r="K57" s="47"/>
      <c r="L57" s="47"/>
    </row>
    <row r="58" spans="6:12">
      <c r="F58" s="47"/>
      <c r="G58" s="47"/>
      <c r="H58" s="47"/>
      <c r="I58" s="47"/>
      <c r="J58" s="47"/>
      <c r="K58" s="47"/>
      <c r="L58" s="47"/>
    </row>
    <row r="59" spans="6:12">
      <c r="F59" s="47"/>
      <c r="G59" s="47"/>
      <c r="H59" s="47"/>
      <c r="I59" s="47"/>
      <c r="J59" s="47"/>
      <c r="K59" s="47"/>
      <c r="L59" s="47"/>
    </row>
    <row r="60" spans="6:12">
      <c r="F60" s="47"/>
      <c r="G60" s="47"/>
      <c r="H60" s="47"/>
      <c r="I60" s="47"/>
      <c r="J60" s="47"/>
      <c r="K60" s="47"/>
      <c r="L60" s="47"/>
    </row>
    <row r="61" spans="6:12">
      <c r="F61" s="47"/>
      <c r="G61" s="47"/>
      <c r="H61" s="47"/>
      <c r="I61" s="47"/>
      <c r="J61" s="47"/>
      <c r="K61" s="47"/>
      <c r="L61" s="47"/>
    </row>
    <row r="62" spans="6:12">
      <c r="F62" s="47"/>
      <c r="G62" s="47"/>
      <c r="H62" s="47"/>
      <c r="I62" s="47"/>
      <c r="J62" s="47"/>
      <c r="K62" s="47"/>
      <c r="L62" s="47"/>
    </row>
    <row r="63" spans="6:12">
      <c r="F63" s="47"/>
      <c r="G63" s="47"/>
      <c r="H63" s="47"/>
      <c r="I63" s="47"/>
      <c r="J63" s="47"/>
      <c r="K63" s="47"/>
      <c r="L63" s="47"/>
    </row>
    <row r="64" spans="6:12">
      <c r="F64" s="47"/>
      <c r="G64" s="47"/>
      <c r="H64" s="47"/>
      <c r="I64" s="47"/>
      <c r="J64" s="47"/>
      <c r="K64" s="47"/>
      <c r="L64" s="47"/>
    </row>
    <row r="65" spans="6:12">
      <c r="F65" s="47"/>
      <c r="G65" s="47"/>
      <c r="H65" s="47"/>
      <c r="I65" s="47"/>
      <c r="J65" s="47"/>
      <c r="K65" s="47"/>
      <c r="L65" s="47"/>
    </row>
    <row r="66" spans="6:12">
      <c r="F66" s="47"/>
      <c r="G66" s="47"/>
      <c r="H66" s="47"/>
      <c r="I66" s="47"/>
      <c r="J66" s="47"/>
      <c r="K66" s="47"/>
      <c r="L66" s="47"/>
    </row>
    <row r="67" spans="6:12">
      <c r="F67" s="47"/>
      <c r="G67" s="47"/>
      <c r="H67" s="47"/>
      <c r="I67" s="47"/>
      <c r="J67" s="47"/>
      <c r="K67" s="47"/>
      <c r="L67" s="47"/>
    </row>
  </sheetData>
  <sheetProtection password="8EB3" sheet="1" objects="1" scenarios="1" selectLockedCells="1" selectUnlockedCells="1"/>
  <mergeCells count="20">
    <mergeCell ref="B26:B40"/>
    <mergeCell ref="J26:J40"/>
    <mergeCell ref="B18:B22"/>
    <mergeCell ref="J18:J22"/>
    <mergeCell ref="K15:K17"/>
    <mergeCell ref="B23:B24"/>
    <mergeCell ref="K26:K40"/>
    <mergeCell ref="B3:B14"/>
    <mergeCell ref="J3:J14"/>
    <mergeCell ref="K3:K14"/>
    <mergeCell ref="L3:L14"/>
    <mergeCell ref="B15:B17"/>
    <mergeCell ref="J15:J17"/>
    <mergeCell ref="L15:L17"/>
    <mergeCell ref="L26:L40"/>
    <mergeCell ref="K18:K22"/>
    <mergeCell ref="L18:L22"/>
    <mergeCell ref="J23:J24"/>
    <mergeCell ref="K23:K24"/>
    <mergeCell ref="L23:L24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Geral</vt:lpstr>
      <vt:lpstr>RSC I</vt:lpstr>
      <vt:lpstr>RSC II</vt:lpstr>
      <vt:lpstr>RSC III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guilhermerostas</dc:creator>
  <cp:lastModifiedBy>cppd</cp:lastModifiedBy>
  <dcterms:created xsi:type="dcterms:W3CDTF">2014-05-15T12:06:35Z</dcterms:created>
  <dcterms:modified xsi:type="dcterms:W3CDTF">2018-05-23T19:32:10Z</dcterms:modified>
</cp:coreProperties>
</file>